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 refMode="R1C1"/>
</workbook>
</file>

<file path=xl/calcChain.xml><?xml version="1.0" encoding="utf-8"?>
<calcChain xmlns="http://schemas.openxmlformats.org/spreadsheetml/2006/main">
  <c r="G179" i="2" l="1"/>
  <c r="G178" i="2" s="1"/>
  <c r="G125" i="2"/>
  <c r="G124" i="2" s="1"/>
  <c r="G145" i="2"/>
  <c r="G144" i="2" s="1"/>
  <c r="G141" i="2"/>
  <c r="G140" i="2" s="1"/>
  <c r="G139" i="2"/>
  <c r="G138" i="2" s="1"/>
  <c r="G123" i="2"/>
  <c r="G122" i="2" s="1"/>
  <c r="G119" i="2"/>
  <c r="G118" i="2" s="1"/>
  <c r="G44" i="2"/>
  <c r="G45" i="2"/>
  <c r="G32" i="2"/>
  <c r="G33" i="2"/>
  <c r="G318" i="2"/>
  <c r="G313" i="2"/>
  <c r="G308" i="2"/>
  <c r="G289" i="2"/>
  <c r="G284" i="2"/>
  <c r="G276" i="2"/>
  <c r="G268" i="2"/>
  <c r="G262" i="2"/>
  <c r="G230" i="2"/>
  <c r="G222" i="2"/>
  <c r="G211" i="2"/>
  <c r="G202" i="2"/>
  <c r="G24" i="2" l="1"/>
  <c r="G94" i="2"/>
  <c r="G170" i="2"/>
  <c r="G171" i="2" s="1"/>
  <c r="G148" i="2" l="1"/>
  <c r="G110" i="2"/>
  <c r="G111" i="2" s="1"/>
  <c r="G84" i="2" l="1"/>
  <c r="G60" i="2"/>
  <c r="G20" i="2" l="1"/>
  <c r="G168" i="2" l="1"/>
  <c r="G169" i="2" s="1"/>
  <c r="G108" i="2"/>
  <c r="G109" i="2" s="1"/>
  <c r="G19" i="2" s="1"/>
  <c r="G18" i="2" s="1"/>
  <c r="G21" i="2"/>
</calcChain>
</file>

<file path=xl/sharedStrings.xml><?xml version="1.0" encoding="utf-8"?>
<sst xmlns="http://schemas.openxmlformats.org/spreadsheetml/2006/main" count="1327" uniqueCount="511">
  <si>
    <t>Ведение областного банка данных талантливой молодежи Иркутской области</t>
  </si>
  <si>
    <t>Изготовление полиграфической продукции, раздаточного материала, баннеров, растяжек для популяризации добровольческого движения</t>
  </si>
  <si>
    <t>Награждение представителей талантливой молодежи, работников сферы молодежной политики, руководителей детских и молодежных общественных объединений за достижения в сфере реализации государственной молодежной политики</t>
  </si>
  <si>
    <t>Направление талантливых представителей детей и молодежи во всероссийские детские центры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</si>
  <si>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</si>
  <si>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Организация и проведение в муниципальных образованиях Иркутской области выездных акций "Молодежь Прибайкалья"</t>
  </si>
  <si>
    <t>Организация и проведение выставки научно-технического творчества молодежи</t>
  </si>
  <si>
    <t>Организация и проведение международного молодежного лагеря "Байкал-2020"</t>
  </si>
  <si>
    <t>Организация и проведение областного конкурса "Молодежь Иркутской области в лицах"</t>
  </si>
  <si>
    <t>Организация и проведение областного фестиваля для лучших добровольцев Иркутской области</t>
  </si>
  <si>
    <t>Организация и проведение областного фестиваля студенческого творчества "Студенческая весна"</t>
  </si>
  <si>
    <t>Организация и проведение регионального этапа Всероссийского молодежного инновационного Конвента</t>
  </si>
  <si>
    <t>Организация, проведение и награждение победителей областного конкурса "Кадры нового поколения для местного самоуправления"</t>
  </si>
  <si>
    <t>Организация, проведение и награждение победителей областного конкурса молодежных инновационных проектов</t>
  </si>
  <si>
    <t>Организация, проведение и награждение победителей областного конкурса на лучшее освещение в средствах массовой информации вопросов молодежной политики</t>
  </si>
  <si>
    <t>Организация, проведение и награждение победителей областного фестиваля "СтудЗима"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</si>
  <si>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</si>
  <si>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>Информирование и консультирование молодежи по вопросам профессиональной ориентации и трудоустройству</t>
  </si>
  <si>
    <t>Направление участников студенческих трудовых отрядов, прошедших конкурсный отбор, на межрегиональные и всероссийские мероприятия, а также для работы в составе межрегиональных и всероссийских отрядов</t>
  </si>
  <si>
    <t>Организация и проведение инструктивных семинаров, слетов студенческих трудовых отрядов по востребованным специальностям</t>
  </si>
  <si>
    <t>Организация и проведение методических семинаров, тренингов для специалистов по профориентации</t>
  </si>
  <si>
    <t>Организация и проведение слетов, семинаров, конкурсов молодых предпринимателей, молодежных бизнес-проектов</t>
  </si>
  <si>
    <t>Поддержка деятельности регионального профориентационного Интернет-портала</t>
  </si>
  <si>
    <t>Проведение семинаров, тренингов, конференций и других мероприятий по профессиональной ориентации, личностному росту, повышению профессиональной и личностной мобильности молодежи</t>
  </si>
  <si>
    <t>Реализация проекта "Сто дворовых команд"</t>
  </si>
  <si>
    <t>Содействие деятельности кабинетов (центров) профориентации в муниципальных образованиях Иркутской области</t>
  </si>
  <si>
    <t>Формирование областного реестра студенческих трудовых отрядов</t>
  </si>
  <si>
    <t>Направление молодых семей, клубов молодых семей для участия в межрегиональных, международных фестивалях, конкурсах, семинарах</t>
  </si>
  <si>
    <t>Организация и проведение мероприятий, посвященных празднованию Международного дня семьи, Дня защиты детей</t>
  </si>
  <si>
    <t>Организация и проведение областного фестиваля клубов молодых семей "Крепкая семья - крепкая Россия"</t>
  </si>
  <si>
    <t>Организация и проведение областной акции единого действия по вопросам профилактики семейного неблагополучия</t>
  </si>
  <si>
    <t>Субсидии бюджетам муниципальных образований Иркутской области на реализацию программ по работе с детьми и молодежью</t>
  </si>
  <si>
    <t>Организация и проведение тренингов, семинаров для молодых людей с ограниченными возможностями здоровья, детей-сирот и детей, оставшихся без попечения родителей, и выпускников учреждений для детей-сирот и детей, оставшихся без попечения родителей, а также молодых людей, возвратившихся из учреждений, исполняющих наказание, специальных учебно-воспитательных учреждений для детей и подростков с девиантным поведением</t>
  </si>
  <si>
    <t>Организация индивидуальной работы по социальной адаптации с выпускниками учреждений для детей-сирот и детей, оставшихся без попечения родителей, а также молодых людей, возвратившихся из учреждений, исполняющих наказание, силами молодежных и детских общественных объединений</t>
  </si>
  <si>
    <t>Создание системы электронных паспортов молодых людей, находящихся в трудной жизненной ситуации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</si>
  <si>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</si>
  <si>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</si>
  <si>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</si>
  <si>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 xml:space="preserve">Организация и проведение Межрегионального полевого лагеря "Юный спасатель" 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</si>
  <si>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общества: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</si>
  <si>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</si>
  <si>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</si>
  <si>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</si>
  <si>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</si>
  <si>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</si>
  <si>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</si>
  <si>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программ по организации и проведению лагерей патриотической направленности</t>
  </si>
  <si>
    <t xml:space="preserve">Проведение областной военно-спортивной игры "Зарница" для обучающихся в общеобразовательных организациях </t>
  </si>
  <si>
    <t xml:space="preserve"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</si>
  <si>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</si>
  <si>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</si>
  <si>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</si>
  <si>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</si>
  <si>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Издание методических демонстрационных материалов на видеоносителях по патриотическому воспитанию и допризывной подготовке детей и молодежи</t>
  </si>
  <si>
    <t>Организация и проведение в образовательных организациях Уроков мужества</t>
  </si>
  <si>
    <t>Организация и проведение областного смотра-конкурса профессионального мастерства учителей основ безопасности жизнедеятельности</t>
  </si>
  <si>
    <t>Организация и проведение семинаров, круглых столов, конференций для специалистов, работающих с допризывной молодежью</t>
  </si>
  <si>
    <t>Организация и проведение учебных сборов обучающихся старших курсов государственных профессиональных образовательных организаций Иркутской области</t>
  </si>
  <si>
    <t>Организация, проведение и награждение победителей конкурса программ по патриотическому воспитанию граждан среди муниципальных образований Иркутской области, общественных объединений</t>
  </si>
  <si>
    <t>Поддержка функционирования классов оборонно-спортивного профиля в муниципальных общеобразовательных организациях</t>
  </si>
  <si>
    <t>Проведение областного слета дружин юных пожарных</t>
  </si>
  <si>
    <t>Основное мероприятие «Государственная молодежная политика» на 2014 - 2018 годы</t>
  </si>
  <si>
    <t>Выделение субсидий детским и молодежным общественным объединениям, входящим в Реестр</t>
  </si>
  <si>
    <t>Информационное обеспечение молодежи, в том числе информирование населения о реализации молодежной политики на территории Иркутской области</t>
  </si>
  <si>
    <t>Мониторинг средств массовой информации за реализацией молодежной политики исполнительными органами государственной власти Иркутской области, муниципальными образованиями Иркутской области, общественными объединениями и другими субъектами молодежной политики</t>
  </si>
  <si>
    <t>Обеспечение деятельности учреждений в области молодежной политики</t>
  </si>
  <si>
    <t>Организация и проведение мероприятий, направленных на профилактику социальных деструкций (за исключением наркомании, алкоголизма и табакокурения)</t>
  </si>
  <si>
    <t>Организация отправки и сопровождения делегаций детей и подростков во всероссийские детские центры</t>
  </si>
  <si>
    <t>Организация социологических исследований по вопросам положения молодежи с целью повышения эффективности реализации молодежной политики</t>
  </si>
  <si>
    <t>Организация, проведение, техническое и методическое обеспечение мероприятий в сфере молодежной политики, в соответствии с планами министерства по физической культуре, спорту и молодежной политике Иркутской области</t>
  </si>
  <si>
    <t>Предоставление консультационной помощи молодежи</t>
  </si>
  <si>
    <t>Проведение заседаний коллегии министерства по физической культуре, спорту и молодежной политике Иркутской области по вопросам молодежной политики</t>
  </si>
  <si>
    <t>Разработка и тиражирование ежегодного государственного доклада "Молодежь Иркутской области"</t>
  </si>
  <si>
    <t>Техническое сопровождение, обновление и хостинг молодежных интернет-сайтов</t>
  </si>
  <si>
    <t>Основное мероприятие «Содействие развитию системы раннего выявления незаконных потребителей наркотиков» на 2014 - 2018 годы</t>
  </si>
  <si>
    <t xml:space="preserve">Организация мероприятий по выявлению  потребителей наркотиков среди работников на социально-значимых объектах и предприятиях с техногенно-опасными производствами,  оказание указанным лицам социально-психологической помощи и включение их в реабилитационные  программы </t>
  </si>
  <si>
    <t>Основное мероприятие «Организация и проведение комплекса мероприятий по профилактике социально-негативных явлений» на 2014 - 2018 годы</t>
  </si>
  <si>
    <t>Организация поддержки деятельности общественных наркопостов - постов  здоровья  в общеобразовательных организациях Иркутской области</t>
  </si>
  <si>
    <t>Поддержка и развитие регионального волонтерского движения из числа несовершеннолетних обучающихся в общеобразовательных организациях, в профессиональных образовательных организациях</t>
  </si>
  <si>
    <t>Основное мероприятие «Организация и проведение  комплекса мероприятий по профилактике социально-негативных явлений среди несовершеннолетних и молодежи на территории Иркутской области» на 2014 - 2018 годы</t>
  </si>
  <si>
    <t xml:space="preserve">Поддержка и развитие регионального волонтерского движения из числа молодежи, обучающихся в профессиональных образовательных организациях, а также образовательных организациях высшего образования </t>
  </si>
  <si>
    <t>Проведение областного конкурса среди профессиональных образовательных организаций, а также образовательных организаций высшего образования  на лучшую организацию профилактической работы</t>
  </si>
  <si>
    <t>Проведение профилактических мероприятий для несовершеннолетних в детских оздоровительных лагерях в период летних каникул</t>
  </si>
  <si>
    <t>Проведение тренингов по формированию здорового образа жизни</t>
  </si>
  <si>
    <t>Содействие формированию здорового образа жизни среди обучающихся в профессиональных образовательных организациях, а также образовательных организациях высшего образования, в том числе через деятельность кабинетов профилактики социально-негативных явлений</t>
  </si>
  <si>
    <t>Основное мероприятие «Организация и проведение комплекса мероприятий по профилактике социально-негативных явлений для лиц, попавших в трудную жизненную ситуацию» на 2014 - 2018 годы</t>
  </si>
  <si>
    <t>Организация и проведение  выездных семинаров, консультаций для родителей по вопросам наркопотребления, привлечение родительского актива, общественных объединений к профилактике социально-негативных явлений</t>
  </si>
  <si>
    <t>Проведение ежегодной научно-практической областной конференции по профилактике алкогольной, наркотической и других зависимостей среди молодежи с привлечением специалистов других субъектов Российской Федерации</t>
  </si>
  <si>
    <t>Обучение педагогов, работников образования и специалистов иных субъектов профилактической деятельности организации антинаркотической работы в рамках проведения выездных семинаров</t>
  </si>
  <si>
    <t>Организация работы по привлечению родительского актива, общественных объединений к профилактике социально-негативных явлений, проведение выездных семинаров, тренингов для родителей по вопросам наркопотребления</t>
  </si>
  <si>
    <t>Организация семинаров, круглых столов, конференций для работников социальной сферы по формированию здорового образа жизни, профилактике социально-негативных явлений</t>
  </si>
  <si>
    <t>Основное мероприятие «Создание целостной системы реабилитации наркозависимых: медицинской реабилитации, социально-медицинской реабилитации» на 2014 - 2018 годы</t>
  </si>
  <si>
    <t>Обеспечение деятельности подведомственных учреждений в области  социальной адаптации  лиц страдающих наркотической, алкогольной зависимостями, а также  зависимостями  от психоактивных  веществ  и токсических веществ</t>
  </si>
  <si>
    <t>Оказание консультационных услуг  лицам  страдающим наркотической, алкогольной зависимостями, а также  зависимостями  от психоактивных  веществ  и токсических веществ</t>
  </si>
  <si>
    <t xml:space="preserve">Оказание содействия в организации  мотивационных центров в муниципальных образованиях Иркутской области посредством привлечения специалистов </t>
  </si>
  <si>
    <t>Организация обучения и повышения квалификации специалистов в сфере реабилитации и  ресоциализации потребителей наркотиков</t>
  </si>
  <si>
    <t>Предоставление субсидий на конкурсной основе  некоммерческим организациям, не являющимися муниципальными учреждениями,  в целях оказания социальных услуг детям и молодежи по реабилитации лиц, больных наркоманией</t>
  </si>
  <si>
    <t xml:space="preserve">Проведение добровольной сертификации деятельности реабилитационных центров оказывающих услуги по  социальной реабилитации и ресоциализации потребителей наркотиков  </t>
  </si>
  <si>
    <t>Социальная адаптация и реинтеграция в общество лиц, страдающих наркотической, алкогольной зависимостями, а также зависимостями от психоактивных и токсических веществ</t>
  </si>
  <si>
    <t xml:space="preserve">Организация обучения и повышения квалификации специалистов в сфере реабилитации и ресоциализации потребителей наркотиков </t>
  </si>
  <si>
    <t>Осуществление мероприятий, направленных на борьбу с произрастанием дикорастущей конопли</t>
  </si>
  <si>
    <t>Поддержка электронной системы мониторинга наркоситуации Иркутской области, с целью проведения мониторинга наркоситуации в Иркутской области с помощью формирования паспортов наркоситуации 42 муниципальных образований Иркутской области</t>
  </si>
  <si>
    <t>УТВЕРЖДЕН</t>
  </si>
  <si>
    <t xml:space="preserve">распоряжением министерства по физической </t>
  </si>
  <si>
    <t xml:space="preserve">культуре, спорту и молодежной политике </t>
  </si>
  <si>
    <t>Иркутской области</t>
  </si>
  <si>
    <t>ПЛАН МЕРОПРИЯТИЙ</t>
  </si>
  <si>
    <t>ПО РЕАЛИЗАЦИИ ГОСУДАРСТВЕННОЙ ПРОГРАММЫ ИРКУТСКОЙ ОБЛАСТИ</t>
  </si>
  <si>
    <t>"МОЛОДЕЖНАЯ ПОЛИТИКА" НА 2014-2018 ГОДЫ</t>
  </si>
  <si>
    <t>№
п/п</t>
  </si>
  <si>
    <t>Наименование показателя объема мероприятия</t>
  </si>
  <si>
    <t>Значение показателя объема мероприятия (очередной год)</t>
  </si>
  <si>
    <t>1</t>
  </si>
  <si>
    <t>2</t>
  </si>
  <si>
    <t>3</t>
  </si>
  <si>
    <t>4</t>
  </si>
  <si>
    <t>5</t>
  </si>
  <si>
    <t>7</t>
  </si>
  <si>
    <t>Подпрограмма  «Качественное развитие потенциала и воспитание молодежи» на 2014 - 2018 годы</t>
  </si>
  <si>
    <t>Министерство по физической культуре, спорту и молодежной политике Иркутской области</t>
  </si>
  <si>
    <t>Х</t>
  </si>
  <si>
    <t>1.1</t>
  </si>
  <si>
    <t xml:space="preserve">ВЦП «Выявление, поддержка и обеспечение самореализации талантливой и социально-активной молодежи» на 2014 - 2018 годы
</t>
  </si>
  <si>
    <t>1.1.1</t>
  </si>
  <si>
    <t>1.1.2</t>
  </si>
  <si>
    <t>1.1.3</t>
  </si>
  <si>
    <t>70</t>
  </si>
  <si>
    <t>1.1.4</t>
  </si>
  <si>
    <t>1.1.5</t>
  </si>
  <si>
    <t>1.1.6</t>
  </si>
  <si>
    <t>1.1.7</t>
  </si>
  <si>
    <t>1.1.8</t>
  </si>
  <si>
    <t>700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</si>
  <si>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</si>
  <si>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</si>
  <si>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</si>
  <si>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</si>
  <si>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</si>
  <si>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</si>
  <si>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</si>
  <si>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</si>
  <si>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</si>
  <si>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</t>
  </si>
  <si>
    <t>ВЦП «Обеспечение занятости и профессиональное становление молодежи»  на 2014 - 2018 годы</t>
  </si>
  <si>
    <t>1.2.1</t>
  </si>
  <si>
    <t>1.2.2</t>
  </si>
  <si>
    <t>40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</si>
  <si>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</si>
  <si>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</si>
  <si>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</si>
  <si>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</si>
  <si>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</si>
  <si>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</si>
  <si>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</si>
  <si>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</si>
  <si>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</si>
  <si>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ВЦП «Поддержка молодых семей, формирование позитивного отношения к институту семьи»  на 2014 - 2018 годы</t>
  </si>
  <si>
    <t>1.3.1</t>
  </si>
  <si>
    <t>1.3.2</t>
  </si>
  <si>
    <t>1.3.3</t>
  </si>
  <si>
    <t>1.3.4</t>
  </si>
  <si>
    <t>1.4</t>
  </si>
  <si>
    <t>ВЦП «Интеграция в общество молодых людей, оказавшихся в трудной жизненной ситуации»  на 2014 - 2018 годы</t>
  </si>
  <si>
    <t>1.4.1</t>
  </si>
  <si>
    <t>1.4.2</t>
  </si>
  <si>
    <t>1.4.3</t>
  </si>
  <si>
    <t>1.5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</si>
  <si>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  на 2014 - 2018 годы</t>
  </si>
  <si>
    <t>1.5.1</t>
  </si>
  <si>
    <t>Подпрограмма  «Патриотическое воспитание молодежи» на 2014 - 2018 годы</t>
  </si>
  <si>
    <t>2.1</t>
  </si>
  <si>
    <t>ВЦП «Патриотическое воспитание граждан в Иркутской области и допризывная подготовка молодежи»  на 2014 - 2018 годы</t>
  </si>
  <si>
    <t>2.1.1</t>
  </si>
  <si>
    <t>2.1.2</t>
  </si>
  <si>
    <t>11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</si>
  <si>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</si>
  <si>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</si>
  <si>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</si>
  <si>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</si>
  <si>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</si>
  <si>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</si>
  <si>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</si>
  <si>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</si>
  <si>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</si>
  <si>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</si>
  <si>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</si>
  <si>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</si>
  <si>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</si>
  <si>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</si>
  <si>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</si>
  <si>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</si>
  <si>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</t>
  </si>
  <si>
    <t>ВЦП «Гражданско - патриотическое воспитание учащихся»  на 2014 - 2018 годы</t>
  </si>
  <si>
    <t>Министерство образования Иркутской области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</si>
  <si>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</si>
  <si>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</si>
  <si>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</si>
  <si>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</si>
  <si>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</si>
  <si>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</si>
  <si>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</si>
  <si>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</si>
  <si>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</si>
  <si>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Подпрограмма  «Государственная молодежная политика» на 2014 - 2018 годы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</si>
  <si>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</si>
  <si>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</si>
  <si>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</si>
  <si>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</si>
  <si>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</si>
  <si>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</si>
  <si>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</si>
  <si>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</si>
  <si>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</si>
  <si>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</si>
  <si>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</si>
  <si>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</si>
  <si>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</si>
  <si>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</si>
  <si>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Министерство здравоохранения Иркутской области</t>
  </si>
  <si>
    <t>Основное мероприятие «Формирование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обороте» на 2014 - 2018 годы</t>
  </si>
  <si>
    <t>Министерство социального развития, опеки и попечительства Иркутской области</t>
  </si>
  <si>
    <t>Основное мероприятие «Содействие созданию целостной системы медицинской реабилитации наркозависимых» на 2014-2018 годы</t>
  </si>
  <si>
    <t xml:space="preserve">Основное мероприятие «Уничтожение дикорастущей конопли в муниципальных образованиях Иркутской области»на 2014-2018 годы </t>
  </si>
  <si>
    <t>Министерство сельского хозяйства Иркутской области</t>
  </si>
  <si>
    <t>№________ от «______» _________________2014 г.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</si>
  <si>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</si>
  <si>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</si>
  <si>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</si>
  <si>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</si>
  <si>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</si>
  <si>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</si>
  <si>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</si>
  <si>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</si>
  <si>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</si>
  <si>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</si>
  <si>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</si>
  <si>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</si>
  <si>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</si>
  <si>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</si>
  <si>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</si>
  <si>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</si>
  <si>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</si>
  <si>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</si>
  <si>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</si>
  <si>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</si>
  <si>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</si>
  <si>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</si>
  <si>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</si>
  <si>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</si>
  <si>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</si>
  <si>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</si>
  <si>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4.5</t>
  </si>
  <si>
    <t>4.5.1</t>
  </si>
  <si>
    <t>4.5.2</t>
  </si>
  <si>
    <t>4.6</t>
  </si>
  <si>
    <t>4.6.1</t>
  </si>
  <si>
    <t>4.6.2</t>
  </si>
  <si>
    <t>4.6.3</t>
  </si>
  <si>
    <t>4.7</t>
  </si>
  <si>
    <t>4.7.1</t>
  </si>
  <si>
    <t>4.7.2</t>
  </si>
  <si>
    <t>4.8</t>
  </si>
  <si>
    <t>4.8.1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</si>
  <si>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</si>
  <si>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</si>
  <si>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</si>
  <si>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</si>
  <si>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</si>
  <si>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</si>
  <si>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</si>
  <si>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</si>
  <si>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4.10</t>
  </si>
  <si>
    <t>4.10.1</t>
  </si>
  <si>
    <t>4.11</t>
  </si>
  <si>
    <t>4.11.1</t>
  </si>
  <si>
    <t>4.12</t>
  </si>
  <si>
    <t>4.12.1</t>
  </si>
  <si>
    <t>4.12.2</t>
  </si>
  <si>
    <t>НА 2014 ГОД</t>
  </si>
  <si>
    <t>Подпрограмма  «Комплексные меры профилактики злоупотребления наркотическими средствами, токсическими и психотропными веществами» на 2014 - 2018 годы</t>
  </si>
  <si>
    <t>Оснащение медицинских организаций экспертно-диагностическими приборами для проведения работы по раннему выявлению несовершеннолетних, употребляющих психоактивные вещества</t>
  </si>
  <si>
    <t xml:space="preserve">Проведение профилактических медицинских осмотров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средств, токсических и психотропных веществ </t>
  </si>
  <si>
    <t>Организация выпуска и тиражирования печатной продукции по профилактике незаконного потребления наркотических средств и психотропных веществ, наркомании, токсикомании, табакокурения</t>
  </si>
  <si>
    <t>Организация размещения наружной рекламы на приподъездных стендах, в электропоездах пригородного сообщения, на железнодорожных билетах</t>
  </si>
  <si>
    <t>Организация изготовления и распространения обучающих видеофильмов, компьютерных программ с элементами тестирования, направленных на предупреждение употребления наркотических средств, токсических и психотропных веществ</t>
  </si>
  <si>
    <t>Поддержка сайта по профилактике незаконного потребления наркотических средств и психотропных веществ, наркомании и токсикомании, размещенного в информационно-телекоммуникационной сети «Интернет»</t>
  </si>
  <si>
    <t>Разработка методических материалов  для проведения семинаров и тренингов среди несовершеннолетних и молодежи по предупреждению употребления наркотических средств, токсических и психотропных веществ</t>
  </si>
  <si>
    <t xml:space="preserve">Проведение консультаций, акций, тренингов, конференций, семинаров и других мероприятий по проблемам профилактики незаконного потребления наркотических средств и психотропных веществ, наркомании, токсикомании и других зависимостей </t>
  </si>
  <si>
    <t>Проведение семинаров и тренингов среди  молодежи по профилактике незаконного потребления наркотических средств и психотропных веществ, наркомании, токсикомании, табакокурения, алкоголизма</t>
  </si>
  <si>
    <t>Развитие и поддержка региональной системы профилактики незаконного потребления наркотических средств и психотропных веществ, наркомании и токсикомании (проведение комплекса профилактических мероприятий на территории 42 муниципальных образований Иркутской области для различных целевых групп с помощью специалистов региональной системы)</t>
  </si>
  <si>
    <t>Организация и проведение выездных  семинаров для работников молодежной политики, исполнителей региональной системы профилактики незаконного потребления наркотических средств и психотропных веществ, наркомании и токсикомании и специалистов иных субъектов профилактической деятельности по организации антинаркотической работы</t>
  </si>
  <si>
    <t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 на 2014 - 2018 годы</t>
  </si>
  <si>
    <t>Формирование банка данных о  распространении и профилактике незаконного потребления наркотических средств и психотропных веществ, наркомании и токсикомании</t>
  </si>
  <si>
    <t>Организация и проведение мероприятий в муниципальных образованиях по профилактике  социально-негативных явлений   посредствам организации досуга молодежи  с привлечением общественных организаций</t>
  </si>
  <si>
    <t>Информационно- методическая работа по профилактике незаконного потребления наркотических средств и психотропных веществ, наркомании и токсикомании и других зависимостей</t>
  </si>
  <si>
    <t>Обеспечение деятельности подведомственных учреждений в области  профилактики незаконного потребления наркотических средств и психотропных веществ, наркомании и токсикомании</t>
  </si>
  <si>
    <t>Проведение областного конкурса муниципальных программ по  профилактике незаконного потребления наркотических средств и психотропных веществ, наркомании и токсикомании и других социально-негативных явлений</t>
  </si>
  <si>
    <t>Организация индивидуальной коррекционной работы по профилактике незаконного потребления наркотических средств и психотропных веществ, наркомании и токсикомании с детьми, отбывающими наказание в виде лишения свободы в воспитательных колониях, специальных школах, центрах временного содержания несовершеннолетних,  подростками, освободившимися из мест лишения свободы, а также проживающими в условиях семейного неблагополучия, состоящими на учете в инспекциях по делам несовершеннолетних, инспекциях уголовно-исполнительной системы, условно осужденными.</t>
  </si>
  <si>
    <t>Организация индивидуальной коррекционной работы по профилактике незаконного потребления наркотических средств и психотропных веществ, наркомании и токсикомании, алкоголизма с лицами, отбывающими наказание в исправительных колониях Иркутской области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</si>
  <si>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физической культуры, спорта и молодежной политики» на 2014 - 2018 годы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</si>
  <si>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сфере образования» на 2014 - 2018 годы</t>
  </si>
  <si>
    <t>Основное мероприятие «Формирование профессионального сообщества специалистов по профилактике незаконного потребления наркотических средств и психотропных веществ, наркомании и токсикомании для повышения эффективности антинаркотической профилактической деятельности в социальной сфере» на 2014 - 2018 годы</t>
  </si>
  <si>
    <t>Наименование государственной программы, подпрограммы государственной программы,ведомственной целевой программы, основного мероприятия, мероприятия</t>
  </si>
  <si>
    <t>Ответственный исполнитель, соисполнитель, участники, участники мероприятий</t>
  </si>
  <si>
    <t>Срок реализации</t>
  </si>
  <si>
    <t>с (месяц)</t>
  </si>
  <si>
    <t>по (месяц)</t>
  </si>
  <si>
    <t>Источник</t>
  </si>
  <si>
    <t>тыс.руб.</t>
  </si>
  <si>
    <t>Объем ресурсного обеспечения (очередной год)</t>
  </si>
  <si>
    <t>Государственная программа Иркутской области "Молодежная политика" на 2014-2018 годы</t>
  </si>
  <si>
    <t>Всего</t>
  </si>
  <si>
    <t>Областной бюджет (далее - ОБ)</t>
  </si>
  <si>
    <t>Бюджеты муниципальных образований Иркутской области (далее – МБ)</t>
  </si>
  <si>
    <t>ОБ</t>
  </si>
  <si>
    <t xml:space="preserve"> МБ</t>
  </si>
  <si>
    <t xml:space="preserve">  январь </t>
  </si>
  <si>
    <t>декабрь</t>
  </si>
  <si>
    <t xml:space="preserve">  январь</t>
  </si>
  <si>
    <t xml:space="preserve">январь </t>
  </si>
  <si>
    <t>январь</t>
  </si>
  <si>
    <t xml:space="preserve">декабрь </t>
  </si>
  <si>
    <t xml:space="preserve"> декабрь</t>
  </si>
  <si>
    <t>Показатель объема "Осуществление мероприятия (да-1;нет-0)"</t>
  </si>
  <si>
    <t>Показатель объема "Количество проведенных акций"</t>
  </si>
  <si>
    <t>Показатель объема "Количество участников лагеря"</t>
  </si>
  <si>
    <t>Показатель объема "Количество лиц, получивших награду", чел.</t>
  </si>
  <si>
    <t>Показатель качества "Количество лиц, принявших участие в выездных акциях", чел.</t>
  </si>
  <si>
    <t>Показатель качества "Количество разработанных проектов", ед.</t>
  </si>
  <si>
    <t>Показатель качества "Количество участников", чел.</t>
  </si>
  <si>
    <t>Показатель объема "Количество лиц, принявших участие в межрегиональных, всероссийских и международных мероприятиях", чел.</t>
  </si>
  <si>
    <t>Показатель объема "Количество лиц, прошедших конкурсный отбор", чел.</t>
  </si>
  <si>
    <t>Показатель объема "Количество проведенных семинаров, слетов студенческих трудовых отрядов", ед.</t>
  </si>
  <si>
    <t>Показатель качества "Доля получателей услуг, удовлетворенных качеством оказанных услуг", %</t>
  </si>
  <si>
    <t>Показатель качества "Количество размещенных информационных материалов", ед.</t>
  </si>
  <si>
    <t>Показатель качества "Количество участников семинаров, слетов студенческих трудовых отрядов по востребованным специальностям", чел.</t>
  </si>
  <si>
    <t>Показатель объема "Количество проведенных тренингов, семинаров", ед.</t>
  </si>
  <si>
    <t>Показатель качества "Количество участников конкурсов молодежных бизнес-проектов", чел.</t>
  </si>
  <si>
    <t>Показатель объема "Осуществление мероприятия (да -1, нет - 0)"</t>
  </si>
  <si>
    <t>Показатель качества "Количество клубов молодых семей, принявших участие в фестивале", ед.</t>
  </si>
  <si>
    <t>Показатель объема "Количество проведенных мероприятий", ед.</t>
  </si>
  <si>
    <t>Показатель объема "Количество муниципальных образований, получивших субсидию из областного бюджета"</t>
  </si>
  <si>
    <t>Показатель объема "Количество лиц, направленных для участия межрегиональных и всероссийских соревнованиях патриотической направленности, семинарах, конференциях", чел.</t>
  </si>
  <si>
    <t>Показатель качества "Количество участников полевого лагеря "Юный спасатель"", чел.</t>
  </si>
  <si>
    <t>Показатель качества "Количество участников областной военно-спортивной игры "Зарница"", чел.</t>
  </si>
  <si>
    <t>Показатель качества "Количество участников областной военно-спортивной игры "Орленок" (Школа безопасности)", чел.</t>
  </si>
  <si>
    <t>Показатель объема "Количество проведенных семинаров, тренингов", ед.</t>
  </si>
  <si>
    <t>Показатель качества "Количество участников семинаров, тренингов для специалистов региональной системы патриотического воспитания", чел.</t>
  </si>
  <si>
    <t>Показатель качества "Количество мероприятий", ед.</t>
  </si>
  <si>
    <t>Показатель качества "Количество молодежи, принимающее участие в мероприятиях", чел.</t>
  </si>
  <si>
    <t>Показатель объема "Количество новостей, опубликованных в течение года", ед.</t>
  </si>
  <si>
    <t>Показатель качества "Количество размещеннных информационных материалов", ед.</t>
  </si>
  <si>
    <t>Показатель качества "Количество новостей", шт.</t>
  </si>
  <si>
    <t>Показатель объема "Количество лиц, принявших участие в мероприятиях", чел.</t>
  </si>
  <si>
    <t>Показатель объема "Доля освоенных путевок от выделенных региону на календарный год"</t>
  </si>
  <si>
    <t>Показатель качества "Доля групп детей и подростков, своевременно направленных на смены во всероссийские детские центры, от общего числа направленных групп", %</t>
  </si>
  <si>
    <t>Показатель качества "Претензии всероссийских детских центров в связи с несоответствием подбора членов групп детей и подростков заявленной теме смены", ед.</t>
  </si>
  <si>
    <t>Показатель объема "Количество мероприятий, проведенных в течение года", ед.</t>
  </si>
  <si>
    <t>Показатель объема "Количество лиц, принявших участие в социологических опросах", чел.</t>
  </si>
  <si>
    <t>Показатель качества "Количество изданных информационных материалов", ед.</t>
  </si>
  <si>
    <t>Показатель объема "Количество предоставленных консультаций в течение года", ед.</t>
  </si>
  <si>
    <t>Показатель качества "Доля получателей услуги, удовлетворенных ее качеством, от общего числа получателей услуги", %</t>
  </si>
  <si>
    <t>Показатель качества "Доля предоставленных консультаций от общего количества обращений", %</t>
  </si>
  <si>
    <t>Показатель качества "Количество посетителей сайтов", чел.</t>
  </si>
  <si>
    <t>Показатель качества "Количество человек получивших полиграфическую продукцию", чел.</t>
  </si>
  <si>
    <t>Показатель объема "Количество изготовленной полиграфической продукции", шт.</t>
  </si>
  <si>
    <t>Показатель объема "Количество  изготовленной рекламы", шт.</t>
  </si>
  <si>
    <t>Показатель объема "Количество посетителей сайта", чел.</t>
  </si>
  <si>
    <t>Показатель объема "Количество распространенных информационно-методических материалов в год", экз.</t>
  </si>
  <si>
    <t>Показатель качества "Доля обоснованных жалоб получателей государственной услуги в общем количестве поступивших жалоб", %</t>
  </si>
  <si>
    <t>Показатель качества "Доля населения, охваченная  государственными услугами  от общего количества населения Иркутской области ", %</t>
  </si>
  <si>
    <t>Показатель качества "Количество участников мероприятий", чел.</t>
  </si>
  <si>
    <t>Показатель объема "Количество участников волотерского движения из числа несовершеннолетних и молодежи", чел.</t>
  </si>
  <si>
    <t>Показатель качества "Количество мероприятий, проведенных силами волонтерского движения", ед.</t>
  </si>
  <si>
    <t>Показатель объема "Количество проведенных профилактических мероприятий", ед.</t>
  </si>
  <si>
    <t>Показатель качества "Количество  молодежи, принявшей участие в семинарах и тренингах ", чел.</t>
  </si>
  <si>
    <t>Показатель объема "Количество тренингов, проведенных в течение года", ед.</t>
  </si>
  <si>
    <t>Показатель объема "Количество проведенных мероприятий по профилактике наркомании с детьми, отбывающими наказание в виде лишения свободы в воспитательных колониях, специальных школах, центрах временного содержания несовершеннолетних,   а также проживающими в условиях семейного неблагополучия, состоящих на учете в инспекциях по делам несовершеннолетних, инспекциях уголовно-исполнительной системы", ед.</t>
  </si>
  <si>
    <t>Показатель качества "Количество человек из числа детей, с которыми организована индивидуальная профилактическая работа", чел.</t>
  </si>
  <si>
    <t>Показатель объема "Количество мероприятий проведенных по профилактике наркомании, алкоголизма с лицами, отбывающими наказание в исправительных колониях Иркутской области", ед.</t>
  </si>
  <si>
    <t>Показатель качества "Количество человек из числа лиц, отбывающих наказание в исправительных колониях Иркутской области с которыми организована индивидуальная профилактическая работа", чел.</t>
  </si>
  <si>
    <t>Показатель качества "Количество родителей, принявших участие в мероприятиях", чел.</t>
  </si>
  <si>
    <t>Показатель объема "Количество проведенных семинаров", ед.</t>
  </si>
  <si>
    <t>Показатель объема "Количество участников  областной конференции по профилактике алкогольной, наркотической и других зависимостей среди молодежи с привлечением специалистов других субъектов Российской Федерации", чел.</t>
  </si>
  <si>
    <t>Показатель качества "Количество субъектов Российской Федерации, направивших представителей для участия в конференции", ед.</t>
  </si>
  <si>
    <t>Показатель качества "Количество человек, получивших консультацию", чел.</t>
  </si>
  <si>
    <t>Показатель качества "Количество лиц, поступивших на реабилитацию за счет средств субсидии", чел.</t>
  </si>
  <si>
    <t>Показатель качества "Количество реабилитационных центров, прошедших сертификацию", шт.</t>
  </si>
  <si>
    <t>Показатель объема "Количество лиц, прошедих реабилитацию", чел.</t>
  </si>
  <si>
    <t>Показатель качества "Доля граждан, успешно прошедших реабилитацию, от общего числа проходивших реабилитацию", %</t>
  </si>
  <si>
    <t>Показатель качества "Доля обучающихся, принявших участие в Уроках мужества от общего контингента обучающихся общеобразовательных организаций Иркутской области", %</t>
  </si>
  <si>
    <t>Показатель качества "Число участников сборов обучающихся в государственных профессиональных образовательных организациях Иркутской области", чел.</t>
  </si>
  <si>
    <t>Показатель качества "Число участников семинаров, конференций из числа специалистов, работающих с допризывной молодежью", чел.</t>
  </si>
  <si>
    <t>Показатель качества "Доля опубликованных программ к общему количеству представленных на конкурс", %</t>
  </si>
  <si>
    <t>Организация и проведение областных смотров, конкурсов: на лучшую организацию туристско-краеведческой работы в образовательных организациях Иркутской области; на лучшую исследовательскую работу юных историков и краеведов; на лучшую работу, посвященную героико-патриотической тематике; на лучший музей боевой, воинской и трудовой славы в образовательных организациях; детского художественного творчества "Юный патриот России"; на лучшее эссе "Могущество России"</t>
  </si>
  <si>
    <t>Показатель качества "Число педагогических работников и обучающихся образовательных организаций Иркутской области, участвующих в областных смотрах, конкурсах данных направленностей", чел.</t>
  </si>
  <si>
    <t>Показатель качества "Количество команд, участвующих в областном слете ДЮП", ед.</t>
  </si>
  <si>
    <t>Показатель объема "Наличие классов оборонно-спортивного профиля в муниципальных общеобразовательных организациях Иркутской области, ед.</t>
  </si>
  <si>
    <t>Показатель объема "Осуществление мероприятия (да-1; нет-0)"</t>
  </si>
  <si>
    <t>Показатель объема "Количество проведенных смотров, конкурсов", ед.</t>
  </si>
  <si>
    <t>Показатель объема "Количество проведенных семинаров, круглых столов, конференций", ед.</t>
  </si>
  <si>
    <t>Показатель объема "Количество детей, принявших участие в Уроках мужества", чел.</t>
  </si>
  <si>
    <t>Показатель объема "Количество проведенных учебных сборов", ед.</t>
  </si>
  <si>
    <t>Показатель объема "Количество приобретенных гербицидов", литр</t>
  </si>
  <si>
    <t>Показатель объема "Количество проведенных семинаров/ тренингов", ед.</t>
  </si>
  <si>
    <t>Показатель объема "Количество мероприятий с родителями", ед.</t>
  </si>
  <si>
    <t>Показатель объема "Количество проведенных профилактических мероприятий с обучающимися в рамках деятельности наркопостов", ед.</t>
  </si>
  <si>
    <t>Показатель объема "Количество участников волонтерского движения из числа несовершеннолетних и молодежи", чел.</t>
  </si>
  <si>
    <t>Показатель объема "Количество подготовленных методических материалов", ед.</t>
  </si>
  <si>
    <t>Показатель объема "Осуществление мероприятия (да - 1, нет - 0)"</t>
  </si>
  <si>
    <t>Показатель объема "Количество проведенных слетов, семинаров, конкурсов", ед.</t>
  </si>
  <si>
    <t>Проведение совещания федеральных и региональных органов по делам молодежи, советников, ректоров и руководителей крупных молодежных организаций, экспертно-консультативного совета при полномочном представителе Президента Российской Федерации по Сибирскому федеральному округу</t>
  </si>
  <si>
    <t>Показатель объема "Количество участников", чел.</t>
  </si>
  <si>
    <t>Показатель объема "Количество проведнных заседаний коллегии", ед.</t>
  </si>
  <si>
    <t>Показатель объема "Тираж издания", экз.</t>
  </si>
  <si>
    <t>Показатель объема "Количество учреждений в области молодежной политики", ед.</t>
  </si>
  <si>
    <t>Показатель качества "Доля расходов учреждений в области молодежной политики на обеспечение деятельности, признанных неэффективными", %</t>
  </si>
  <si>
    <t>Показатель объема "Количество средств массовой информации, по которым осуществляется мониторинг", шт.</t>
  </si>
  <si>
    <t>Показатель качества "Доля детских и молодежных общественных объединений, входящих в Реестр, предоставивших отчеты по расходованию субсидии с нарушением сроков", %</t>
  </si>
  <si>
    <t>Показатель качества "Количество социологических исследований, включенных в ежегодный государственный доклад "Молодежь Иркутской области", ед.</t>
  </si>
  <si>
    <t>Показатель объема "Количество споровождаемых интернет-сайтов", ед.</t>
  </si>
  <si>
    <t>Показатель объема "Количество детских и молодежных общественных объединений, входящих в Реестр, получивших субсидию", ед.</t>
  </si>
  <si>
    <t>Показатель качества "Количество регионов, принявших участие в совещании", ед.</t>
  </si>
  <si>
    <t>Показатель объема "Количество приобретенных приборов", ед.</t>
  </si>
  <si>
    <t>Показатель качества "Количество обращений на сайте в разделе "Откровенный разговор", чел.</t>
  </si>
  <si>
    <t>Показатель качества "Количество обучающихся, принявших участие в профилактических мероприятиях", чел.</t>
  </si>
  <si>
    <t>Показатель качества "Количество мероприятий проведенных участниками волонтерского движения из числа молодежи", ед.</t>
  </si>
  <si>
    <t>Показатель объема "Количество проведенных мероприятий, ед."</t>
  </si>
  <si>
    <t>Показатель качества "Количество специалистов, педагогов, принявших участие в семинарах, тренингах", ед.</t>
  </si>
  <si>
    <t>Показатель качества "Количество родителей, принявших участие", чел.</t>
  </si>
  <si>
    <t>Показатель объема "Количество мотивационных центров в Иркутской области", ед."</t>
  </si>
  <si>
    <t>Показатель объема "Количество реабилитационных центров, подавших заявки", ед.</t>
  </si>
  <si>
    <t>Показатель качества "Количество уничтоженных очагов произрастания  дикорастущей конопли", га</t>
  </si>
  <si>
    <t>Показатель качества "Количество специалистов, получивших методические материалы", чел.</t>
  </si>
  <si>
    <t>Показатель объема "Количество организаций, получивших субсидию", ед.</t>
  </si>
  <si>
    <t>Показатель объема "Количество участников"</t>
  </si>
  <si>
    <t>Показатель качества "Количество муниципальных образований Иркутской области, молодежь которых включена в банк данных", ед.</t>
  </si>
  <si>
    <t>Показатель объема "Тираж полиграфической продукции", шт</t>
  </si>
  <si>
    <t>Показатель качества "Количество муниципальных образований Иркутской области, получивших полиграфическую продукцию", ед.</t>
  </si>
  <si>
    <t>Показатель качества "Количество муниципальных образований, предоставивших кандидатуры для награждения", ед.</t>
  </si>
  <si>
    <t>Показатель качества "Доля групп детей и подростков, своевременно направленных на смены во Всероссийские детские центры, от общего числа направленных групп", %</t>
  </si>
  <si>
    <t>Показатель объема "Количество Всероссийских детских центров, предоставляющих путевки талантливым детям и молодежи Иркутской области", ед.</t>
  </si>
  <si>
    <t>Показатель качества "Количество  участников летних лагерей для детей и молодежи", чел.</t>
  </si>
  <si>
    <t>Показатель объема "Количество участников конкурса", ед.</t>
  </si>
  <si>
    <t>Показатель качества "Количество лиц, прошедших региональный этап и принявших участие во Всероссийской выставке научно-технического творчества молодежи", чел.</t>
  </si>
  <si>
    <t>Показатель качества "Количество муниципальных образований Иркутской области, подавших заявки на конкурс", ед.</t>
  </si>
  <si>
    <t>Показатель качества "Количество муниципальных образований Иркутской области, представленных добровольцами", ед.</t>
  </si>
  <si>
    <t>Показатель качества " Количество лиц, прошедших региональный этап и принявших участие во Всероссийском инновационном конвенте", чел.</t>
  </si>
  <si>
    <t>Показатель качества "Количество муниципальных образований Иркутской области, подавших заявки на конкурс", чел.</t>
  </si>
  <si>
    <t>Показатель объема "Количество участников конкурса", чел.</t>
  </si>
  <si>
    <t>Показатель качества "Количество образовательных организаций принявших участие в конкурсе", ед.</t>
  </si>
  <si>
    <t>Показатель качества "Количество Количество команд", ед.</t>
  </si>
  <si>
    <t>Показатель качества "Количество соревнований, семинаров, конференций", ед.</t>
  </si>
  <si>
    <t>Показатель объема "Количество обращений, поступивших на "Горячую линию для призывников", ед.</t>
  </si>
  <si>
    <t>Показатель качества "Доля обращений с положительным исходом", %</t>
  </si>
  <si>
    <t>Показатель объема "количество команд-участниц"</t>
  </si>
  <si>
    <t>Показатель объема "количество муниципальных образований Иркутской области, принявших участие во Всероссийской акции "Георгиевская ленточка"", ед.</t>
  </si>
  <si>
    <t>Показатель качества "Количество муниципальных образований Иркутской области, направивших участников конкурса", ед.</t>
  </si>
  <si>
    <t>Показатель объема "Количество изготовленной символики", шт.</t>
  </si>
  <si>
    <t>Показатель качества "Количество муниципальных образований Иркутской области, принявших участие в областной акции "Уголок Российской государственности", ед.</t>
  </si>
  <si>
    <t>Показатель объема "Количество команд-участниц", ед.</t>
  </si>
  <si>
    <t>Показатель качества "количество ВУЗов, принявших участие в проведении межвузовских олимпиад по безопасности жизнедеятельности", ед.</t>
  </si>
  <si>
    <t>Показатель объема "Количество участников областного конкурса программ по организации и проведению лагерей патриотической направленности"</t>
  </si>
  <si>
    <t>Показатель качества "Количество  участников лагерей патриотической направленности", чел.</t>
  </si>
  <si>
    <t>Показатель объема "Количество команд-участниц"</t>
  </si>
  <si>
    <t>Показатель объема "Количество организаций, занимающихся военно-патриотическим и гражданско-патриотическим воспитанием молодежи, принявших участие в слетах", ед.</t>
  </si>
  <si>
    <t>Показатель объема "Количество мероприятий", ед.</t>
  </si>
  <si>
    <t>Показатель объема "Количество муниципальных образований Иркутской области, которым оказано содействие в деятельности региональной системы патриотического воспитания", ед.</t>
  </si>
  <si>
    <t>Показатель качества "Количество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воспитания", ед.</t>
  </si>
  <si>
    <t>Показатель качества "Доля получателей субсидии, предоставивших отчетные документы в установленные сроки"</t>
  </si>
  <si>
    <t>Показатель объема "количество    выездных семинаров, консультаций", ед.</t>
  </si>
  <si>
    <t>Показатель качества "Количество обновленных паспортов наркоситуации муниципальных образований Иркутской области", ед.</t>
  </si>
  <si>
    <t>Показатель объема "Количество муниципальных образований, входящих в банк данных", ед.</t>
  </si>
  <si>
    <t>Показатель качества "Количество учебных заведений, принявших участие в проведении областного фестиваля студенческого творчества "Студенческая весна"", ед.</t>
  </si>
  <si>
    <t>Показатель качества "Количество СМИ, представленных конкурсантами", ед.</t>
  </si>
  <si>
    <t>Показатель качества "Количество посетителей сайта", чел.</t>
  </si>
  <si>
    <t>Покахатель качества "количество участников областных соревнований по парашютному спорту на приз Героя России Шерстянникова А.Н.", чел.</t>
  </si>
  <si>
    <t>Показатель объема "Количество победителей соревнований", ед.</t>
  </si>
  <si>
    <t>Показатель объема "Количество муниципальных образований признанных победителями по итогам проведения областного конкурса", ед.</t>
  </si>
  <si>
    <t>Показатель качества "Количество муниципальных образований, принявших участие в конкурсе ", ед.</t>
  </si>
  <si>
    <t>Показатель объема "Количество учебных заведений, признанных победителями по итогам конкурса", чел.</t>
  </si>
  <si>
    <t>Показатель качества "Количество учебных заведений, принявших участие в конкурсе ", ед.</t>
  </si>
  <si>
    <t>Показатель качества "Доля участников, получивших сертификаты о прохождении обучения", %.</t>
  </si>
  <si>
    <t>Показатель объема Количество участников", чел.</t>
  </si>
  <si>
    <t>Показатель объема "Количество изготовленных видеофильмов", шт.</t>
  </si>
  <si>
    <t>Показатель объема "Количество оказываемых учреждением государственных услуг", ед.</t>
  </si>
  <si>
    <t>Показатель качества "Количество участников семинара", чел.</t>
  </si>
  <si>
    <t>Показатель качества "Количество звонков поступивших на телефон горячей линии", ед.</t>
  </si>
  <si>
    <t>Показатель качества "Общее число просмотров видеофильма", ед.</t>
  </si>
  <si>
    <t>Показатель качества "Количество молодых семей, клубов молодых семей, направленных на участие в межрегиональных, международных фестивалях, конкурсах, семинарах", ед.</t>
  </si>
  <si>
    <t>Показатель качества "Доля впервые принимающих участие в конкурсе учителей Основ безопасности жизнедеятельности от общего числа участников", %</t>
  </si>
  <si>
    <t>Показатель качества "Количество материалов", ед.</t>
  </si>
  <si>
    <t>Показатель качества "Количество лиц, воспользовавшихся государственной услугой", чел.</t>
  </si>
  <si>
    <t>Показатель объема "Осуществление мероприятия (да-1, нет-0)"</t>
  </si>
  <si>
    <t>Показатель качества "Количество студенческих трудовых отрядов, включенных в Реестр", ед.</t>
  </si>
  <si>
    <t>Показатель качества "Количество лиц, которым оказаны консультационные, образовательные и тренинговые услуги по профессиональной ориентации и трудоустройству", чел.</t>
  </si>
  <si>
    <t>Показатель объема "Количество электронных паспортов созданных за год", ед.</t>
  </si>
  <si>
    <t>Показатель качества "Число обучающихся в классах оборонно-спортивного профиля общеобразовательных организаций Иркутской области", чел.</t>
  </si>
  <si>
    <t>-</t>
  </si>
  <si>
    <t>Показатель качества "Количество посещенных мероприятий", ед.</t>
  </si>
  <si>
    <t>Показатель объема "Количество молодежи, получившей услуги кабинетов (центров) профориентации", чел.</t>
  </si>
  <si>
    <t>Показатель объема "Количество работников, прошедших  медицинское тестирование на предмет употребления наркотических веществ работников на социально-значимых объектах и предприятиях с техногенно-опасными производствами", чел.</t>
  </si>
  <si>
    <t>Показатель качества "Доля работников, получивших консультационную помощь от числа работников, прошедших медицинское тестирование", %</t>
  </si>
  <si>
    <t xml:space="preserve">Показатель объема "Количество обучающихся, прошедших медицинское тестирование  на предмет употребления наркотических веществ", чел. </t>
  </si>
  <si>
    <t>Показатель объема "Количество муниципальных образований Иркутской области, в которых осуществляется поддержка электронной системы мониторинга", ед.</t>
  </si>
  <si>
    <t>Показатель качества "Количество  ведомств, принимающих  участие в формировании  банка данных",ед.</t>
  </si>
  <si>
    <t>Показатель объема "Количество приглашенных экспертов ", чел.</t>
  </si>
  <si>
    <t>Показатель качества "Количество работников социальной сферы, принявших участие в семинарах, круглых столах, конференциях", чел.</t>
  </si>
  <si>
    <t>Показатель качества "Доля обучающихся, получивших консультационную помощь из числа обучающихся, прошедших медицинское тестирование", %</t>
  </si>
  <si>
    <t>Показатель качества "Доля профессионально определившейся молодежи из числа получивших услуги по профессиональной ориентации", %</t>
  </si>
  <si>
    <t>Показатель качества "Доля специализированных учреждений здравоохранения, оснащенных экспертно-диагностическими приборами, от общего количества специализированных учреждений здравоохранения Иркутской области",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</si>
</sst>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[$-10419]#,##0.0"/>
    <numFmt numFmtId="166" formatCode="[$-10419]#,##0"/>
    <numFmt numFmtId="167" formatCode="#,##0.00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top" wrapText="1"/>
    </xf>
    <xf numFmtId="165" fontId="10" fillId="0" borderId="1" xfId="2" applyNumberFormat="1" applyFont="1" applyFill="1" applyBorder="1" applyAlignment="1">
      <alignment horizontal="center" vertical="top" wrapText="1"/>
    </xf>
    <xf numFmtId="166" fontId="10" fillId="0" borderId="1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3" fontId="2" fillId="0" borderId="1" xfId="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top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top" wrapText="1" readingOrder="1"/>
    </xf>
    <xf numFmtId="0" fontId="9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top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top" readingOrder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 readingOrder="1"/>
    </xf>
    <xf numFmtId="164" fontId="10" fillId="0" borderId="1" xfId="0" applyNumberFormat="1" applyFont="1" applyFill="1" applyBorder="1" applyAlignment="1">
      <alignment horizontal="center" vertical="center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abSelected="1" view="pageLayout" topLeftCell="A202" zoomScaleNormal="100" workbookViewId="0">
      <selection activeCell="H204" sqref="H204"/>
    </sheetView>
  </sheetViews>
  <sheetFormatPr defaultRowHeight="12.75" x14ac:dyDescent="0.2"/>
  <cols>
    <col min="1" max="1" width="5.7109375" style="1" customWidth="1"/>
    <col min="2" max="2" width="33.85546875" style="7" customWidth="1"/>
    <col min="3" max="3" width="19.85546875" style="2" customWidth="1"/>
    <col min="4" max="4" width="7.5703125" style="7" customWidth="1"/>
    <col min="5" max="5" width="8" style="7" customWidth="1"/>
    <col min="6" max="6" width="15.140625" style="7" customWidth="1"/>
    <col min="7" max="7" width="11.42578125" style="7" customWidth="1"/>
    <col min="8" max="8" width="35.7109375" style="2" customWidth="1"/>
    <col min="9" max="9" width="11.28515625" style="2" customWidth="1"/>
    <col min="10" max="16384" width="9.140625" style="1"/>
  </cols>
  <sheetData>
    <row r="1" spans="1:9" ht="15.75" x14ac:dyDescent="0.2">
      <c r="G1" s="14" t="s">
        <v>102</v>
      </c>
      <c r="H1" s="15"/>
      <c r="I1" s="15"/>
    </row>
    <row r="2" spans="1:9" ht="15.75" x14ac:dyDescent="0.2">
      <c r="G2" s="14" t="s">
        <v>103</v>
      </c>
      <c r="H2" s="15"/>
      <c r="I2" s="15"/>
    </row>
    <row r="3" spans="1:9" ht="15.75" x14ac:dyDescent="0.2">
      <c r="G3" s="14" t="s">
        <v>104</v>
      </c>
      <c r="H3" s="15"/>
      <c r="I3" s="15"/>
    </row>
    <row r="4" spans="1:9" ht="15.75" x14ac:dyDescent="0.2">
      <c r="G4" s="14" t="s">
        <v>105</v>
      </c>
      <c r="H4" s="15"/>
      <c r="I4" s="15"/>
    </row>
    <row r="5" spans="1:9" ht="15.75" x14ac:dyDescent="0.2">
      <c r="G5" s="14" t="s">
        <v>224</v>
      </c>
      <c r="H5" s="15"/>
      <c r="I5" s="15"/>
    </row>
    <row r="6" spans="1:9" ht="15.75" x14ac:dyDescent="0.2">
      <c r="G6" s="14"/>
      <c r="H6" s="15"/>
      <c r="I6" s="15"/>
    </row>
    <row r="9" spans="1:9" x14ac:dyDescent="0.2">
      <c r="A9" s="53" t="s">
        <v>106</v>
      </c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 t="s">
        <v>107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">
      <c r="A11" s="53" t="s">
        <v>108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2">
      <c r="A12" s="53" t="s">
        <v>278</v>
      </c>
      <c r="B12" s="53"/>
      <c r="C12" s="53"/>
      <c r="D12" s="53"/>
      <c r="E12" s="53"/>
      <c r="F12" s="53"/>
      <c r="G12" s="53"/>
      <c r="H12" s="53"/>
      <c r="I12" s="53"/>
    </row>
    <row r="15" spans="1:9" ht="38.25" customHeight="1" x14ac:dyDescent="0.2">
      <c r="A15" s="51" t="s">
        <v>109</v>
      </c>
      <c r="B15" s="41" t="s">
        <v>302</v>
      </c>
      <c r="C15" s="41" t="s">
        <v>303</v>
      </c>
      <c r="D15" s="41" t="s">
        <v>304</v>
      </c>
      <c r="E15" s="41"/>
      <c r="F15" s="54" t="s">
        <v>309</v>
      </c>
      <c r="G15" s="54"/>
      <c r="H15" s="41" t="s">
        <v>110</v>
      </c>
      <c r="I15" s="41" t="s">
        <v>111</v>
      </c>
    </row>
    <row r="16" spans="1:9" ht="39.75" customHeight="1" x14ac:dyDescent="0.2">
      <c r="A16" s="51"/>
      <c r="B16" s="41"/>
      <c r="C16" s="41"/>
      <c r="D16" s="20" t="s">
        <v>305</v>
      </c>
      <c r="E16" s="20" t="s">
        <v>306</v>
      </c>
      <c r="F16" s="20" t="s">
        <v>307</v>
      </c>
      <c r="G16" s="8" t="s">
        <v>308</v>
      </c>
      <c r="H16" s="41"/>
      <c r="I16" s="41"/>
    </row>
    <row r="17" spans="1:9" x14ac:dyDescent="0.2">
      <c r="A17" s="21" t="s">
        <v>112</v>
      </c>
      <c r="B17" s="20" t="s">
        <v>113</v>
      </c>
      <c r="C17" s="20" t="s">
        <v>114</v>
      </c>
      <c r="D17" s="20" t="s">
        <v>115</v>
      </c>
      <c r="E17" s="20" t="s">
        <v>116</v>
      </c>
      <c r="F17" s="20">
        <v>6</v>
      </c>
      <c r="G17" s="9">
        <v>7</v>
      </c>
      <c r="H17" s="20">
        <v>8</v>
      </c>
      <c r="I17" s="20">
        <v>9</v>
      </c>
    </row>
    <row r="18" spans="1:9" ht="18.75" customHeight="1" x14ac:dyDescent="0.2">
      <c r="A18" s="51" t="s">
        <v>310</v>
      </c>
      <c r="B18" s="51"/>
      <c r="C18" s="47" t="s">
        <v>119</v>
      </c>
      <c r="D18" s="41" t="s">
        <v>120</v>
      </c>
      <c r="E18" s="41" t="s">
        <v>120</v>
      </c>
      <c r="F18" s="20" t="s">
        <v>311</v>
      </c>
      <c r="G18" s="10">
        <f>G19+G20</f>
        <v>110831.9</v>
      </c>
      <c r="H18" s="41" t="s">
        <v>120</v>
      </c>
      <c r="I18" s="41" t="s">
        <v>120</v>
      </c>
    </row>
    <row r="19" spans="1:9" ht="41.25" customHeight="1" x14ac:dyDescent="0.2">
      <c r="A19" s="51"/>
      <c r="B19" s="51"/>
      <c r="C19" s="47"/>
      <c r="D19" s="41"/>
      <c r="E19" s="41"/>
      <c r="F19" s="20" t="s">
        <v>312</v>
      </c>
      <c r="G19" s="10">
        <f>G22+G109+G169+G201</f>
        <v>110431.9</v>
      </c>
      <c r="H19" s="41"/>
      <c r="I19" s="41"/>
    </row>
    <row r="20" spans="1:9" ht="83.25" customHeight="1" x14ac:dyDescent="0.2">
      <c r="A20" s="51"/>
      <c r="B20" s="51"/>
      <c r="C20" s="47"/>
      <c r="D20" s="41"/>
      <c r="E20" s="41"/>
      <c r="F20" s="20" t="s">
        <v>313</v>
      </c>
      <c r="G20" s="10">
        <f>G23</f>
        <v>400</v>
      </c>
      <c r="H20" s="41"/>
      <c r="I20" s="41"/>
    </row>
    <row r="21" spans="1:9" s="3" customFormat="1" ht="29.25" customHeight="1" x14ac:dyDescent="0.25">
      <c r="A21" s="56" t="s">
        <v>112</v>
      </c>
      <c r="B21" s="47" t="s">
        <v>118</v>
      </c>
      <c r="C21" s="47" t="s">
        <v>119</v>
      </c>
      <c r="D21" s="47" t="s">
        <v>120</v>
      </c>
      <c r="E21" s="47" t="s">
        <v>120</v>
      </c>
      <c r="F21" s="20" t="s">
        <v>311</v>
      </c>
      <c r="G21" s="11">
        <f>G24+G60+G84+G94+G102</f>
        <v>21586.7</v>
      </c>
      <c r="H21" s="47" t="s">
        <v>120</v>
      </c>
      <c r="I21" s="47" t="s">
        <v>120</v>
      </c>
    </row>
    <row r="22" spans="1:9" s="3" customFormat="1" ht="18.75" customHeight="1" x14ac:dyDescent="0.25">
      <c r="A22" s="56"/>
      <c r="B22" s="47"/>
      <c r="C22" s="47"/>
      <c r="D22" s="47"/>
      <c r="E22" s="47"/>
      <c r="F22" s="20" t="s">
        <v>314</v>
      </c>
      <c r="G22" s="11">
        <v>21186.7</v>
      </c>
      <c r="H22" s="47"/>
      <c r="I22" s="47"/>
    </row>
    <row r="23" spans="1:9" s="3" customFormat="1" ht="21" customHeight="1" x14ac:dyDescent="0.25">
      <c r="A23" s="56"/>
      <c r="B23" s="47"/>
      <c r="C23" s="47"/>
      <c r="D23" s="47"/>
      <c r="E23" s="47"/>
      <c r="F23" s="20" t="s">
        <v>315</v>
      </c>
      <c r="G23" s="11">
        <v>400</v>
      </c>
      <c r="H23" s="47"/>
      <c r="I23" s="47"/>
    </row>
    <row r="24" spans="1:9" s="4" customFormat="1" ht="53.25" customHeight="1" x14ac:dyDescent="0.2">
      <c r="A24" s="51" t="s">
        <v>121</v>
      </c>
      <c r="B24" s="38" t="s">
        <v>122</v>
      </c>
      <c r="C24" s="41" t="s">
        <v>119</v>
      </c>
      <c r="D24" s="41" t="s">
        <v>120</v>
      </c>
      <c r="E24" s="41" t="s">
        <v>120</v>
      </c>
      <c r="F24" s="20" t="s">
        <v>311</v>
      </c>
      <c r="G24" s="12">
        <f>G26+G28+G30+G32+G34+G36+G38+G40+G42+G44+G46+G48+G50+G52+G54+G56+G58</f>
        <v>16979.099999999999</v>
      </c>
      <c r="H24" s="41" t="s">
        <v>120</v>
      </c>
      <c r="I24" s="41" t="s">
        <v>120</v>
      </c>
    </row>
    <row r="25" spans="1:9" s="4" customFormat="1" ht="15.75" customHeight="1" x14ac:dyDescent="0.2">
      <c r="A25" s="51"/>
      <c r="B25" s="38"/>
      <c r="C25" s="41"/>
      <c r="D25" s="41"/>
      <c r="E25" s="41"/>
      <c r="F25" s="20" t="s">
        <v>314</v>
      </c>
      <c r="G25" s="12">
        <v>16979.099999999999</v>
      </c>
      <c r="H25" s="41"/>
      <c r="I25" s="41"/>
    </row>
    <row r="26" spans="1:9" ht="33.75" customHeight="1" x14ac:dyDescent="0.2">
      <c r="A26" s="33" t="s">
        <v>123</v>
      </c>
      <c r="B26" s="34" t="s">
        <v>0</v>
      </c>
      <c r="C26" s="35" t="s">
        <v>119</v>
      </c>
      <c r="D26" s="36" t="s">
        <v>316</v>
      </c>
      <c r="E26" s="35" t="s">
        <v>317</v>
      </c>
      <c r="F26" s="18" t="s">
        <v>311</v>
      </c>
      <c r="G26" s="19">
        <v>0</v>
      </c>
      <c r="H26" s="18" t="s">
        <v>412</v>
      </c>
      <c r="I26" s="18">
        <v>7000</v>
      </c>
    </row>
    <row r="27" spans="1:9" ht="57.75" customHeight="1" x14ac:dyDescent="0.2">
      <c r="A27" s="33"/>
      <c r="B27" s="34"/>
      <c r="C27" s="35"/>
      <c r="D27" s="36"/>
      <c r="E27" s="35"/>
      <c r="F27" s="18" t="s">
        <v>314</v>
      </c>
      <c r="G27" s="19">
        <v>0</v>
      </c>
      <c r="H27" s="18" t="s">
        <v>436</v>
      </c>
      <c r="I27" s="18">
        <v>25</v>
      </c>
    </row>
    <row r="28" spans="1:9" ht="36.75" customHeight="1" x14ac:dyDescent="0.2">
      <c r="A28" s="33" t="s">
        <v>124</v>
      </c>
      <c r="B28" s="34" t="s">
        <v>1</v>
      </c>
      <c r="C28" s="35" t="s">
        <v>119</v>
      </c>
      <c r="D28" s="36" t="s">
        <v>316</v>
      </c>
      <c r="E28" s="35" t="s">
        <v>317</v>
      </c>
      <c r="F28" s="18" t="s">
        <v>311</v>
      </c>
      <c r="G28" s="19">
        <v>30</v>
      </c>
      <c r="H28" s="18" t="s">
        <v>437</v>
      </c>
      <c r="I28" s="18">
        <v>50</v>
      </c>
    </row>
    <row r="29" spans="1:9" ht="57.75" customHeight="1" x14ac:dyDescent="0.2">
      <c r="A29" s="33"/>
      <c r="B29" s="34"/>
      <c r="C29" s="35"/>
      <c r="D29" s="36"/>
      <c r="E29" s="35"/>
      <c r="F29" s="18" t="s">
        <v>314</v>
      </c>
      <c r="G29" s="19">
        <v>30</v>
      </c>
      <c r="H29" s="18" t="s">
        <v>438</v>
      </c>
      <c r="I29" s="18">
        <v>25</v>
      </c>
    </row>
    <row r="30" spans="1:9" ht="39.75" customHeight="1" x14ac:dyDescent="0.2">
      <c r="A30" s="33" t="s">
        <v>125</v>
      </c>
      <c r="B30" s="34" t="s">
        <v>2</v>
      </c>
      <c r="C30" s="35" t="s">
        <v>119</v>
      </c>
      <c r="D30" s="36" t="s">
        <v>318</v>
      </c>
      <c r="E30" s="35" t="s">
        <v>317</v>
      </c>
      <c r="F30" s="18" t="s">
        <v>311</v>
      </c>
      <c r="G30" s="19">
        <v>73.2</v>
      </c>
      <c r="H30" s="18" t="s">
        <v>326</v>
      </c>
      <c r="I30" s="18" t="s">
        <v>126</v>
      </c>
    </row>
    <row r="31" spans="1:9" ht="57.75" customHeight="1" x14ac:dyDescent="0.2">
      <c r="A31" s="33"/>
      <c r="B31" s="34"/>
      <c r="C31" s="35"/>
      <c r="D31" s="36"/>
      <c r="E31" s="35"/>
      <c r="F31" s="18" t="s">
        <v>314</v>
      </c>
      <c r="G31" s="19">
        <v>73.2</v>
      </c>
      <c r="H31" s="18" t="s">
        <v>439</v>
      </c>
      <c r="I31" s="18">
        <v>15</v>
      </c>
    </row>
    <row r="32" spans="1:9" ht="60.75" customHeight="1" x14ac:dyDescent="0.2">
      <c r="A32" s="33" t="s">
        <v>127</v>
      </c>
      <c r="B32" s="34" t="s">
        <v>3</v>
      </c>
      <c r="C32" s="35" t="s">
        <v>119</v>
      </c>
      <c r="D32" s="36" t="s">
        <v>318</v>
      </c>
      <c r="E32" s="35" t="s">
        <v>317</v>
      </c>
      <c r="F32" s="18" t="s">
        <v>311</v>
      </c>
      <c r="G32" s="19">
        <f>2130-246.2</f>
        <v>1883.8</v>
      </c>
      <c r="H32" s="18" t="s">
        <v>441</v>
      </c>
      <c r="I32" s="18">
        <v>2</v>
      </c>
    </row>
    <row r="33" spans="1:9" ht="68.25" customHeight="1" x14ac:dyDescent="0.2">
      <c r="A33" s="33"/>
      <c r="B33" s="34"/>
      <c r="C33" s="35"/>
      <c r="D33" s="36"/>
      <c r="E33" s="35"/>
      <c r="F33" s="18" t="s">
        <v>314</v>
      </c>
      <c r="G33" s="19">
        <f>2130-246.2</f>
        <v>1883.8</v>
      </c>
      <c r="H33" s="18" t="s">
        <v>440</v>
      </c>
      <c r="I33" s="18">
        <v>100</v>
      </c>
    </row>
    <row r="34" spans="1:9" ht="30.75" customHeight="1" x14ac:dyDescent="0.2">
      <c r="A34" s="33" t="s">
        <v>128</v>
      </c>
      <c r="B34" s="34" t="s">
        <v>4</v>
      </c>
      <c r="C34" s="35" t="s">
        <v>119</v>
      </c>
      <c r="D34" s="36" t="s">
        <v>318</v>
      </c>
      <c r="E34" s="35" t="s">
        <v>317</v>
      </c>
      <c r="F34" s="18" t="s">
        <v>311</v>
      </c>
      <c r="G34" s="19">
        <v>2000</v>
      </c>
      <c r="H34" s="18" t="s">
        <v>443</v>
      </c>
      <c r="I34" s="18">
        <v>7</v>
      </c>
    </row>
    <row r="35" spans="1:9" ht="42" customHeight="1" x14ac:dyDescent="0.2">
      <c r="A35" s="33"/>
      <c r="B35" s="34"/>
      <c r="C35" s="35"/>
      <c r="D35" s="36"/>
      <c r="E35" s="35"/>
      <c r="F35" s="18" t="s">
        <v>314</v>
      </c>
      <c r="G35" s="19">
        <v>2000</v>
      </c>
      <c r="H35" s="18" t="s">
        <v>442</v>
      </c>
      <c r="I35" s="18">
        <v>350</v>
      </c>
    </row>
    <row r="36" spans="1:9" ht="31.5" customHeight="1" x14ac:dyDescent="0.2">
      <c r="A36" s="33" t="s">
        <v>129</v>
      </c>
      <c r="B36" s="34" t="s">
        <v>5</v>
      </c>
      <c r="C36" s="35" t="s">
        <v>119</v>
      </c>
      <c r="D36" s="36" t="s">
        <v>318</v>
      </c>
      <c r="E36" s="35" t="s">
        <v>317</v>
      </c>
      <c r="F36" s="18" t="s">
        <v>311</v>
      </c>
      <c r="G36" s="19">
        <v>640</v>
      </c>
      <c r="H36" s="18" t="s">
        <v>324</v>
      </c>
      <c r="I36" s="18" t="s">
        <v>117</v>
      </c>
    </row>
    <row r="37" spans="1:9" ht="44.25" customHeight="1" x14ac:dyDescent="0.2">
      <c r="A37" s="33"/>
      <c r="B37" s="34"/>
      <c r="C37" s="35"/>
      <c r="D37" s="36"/>
      <c r="E37" s="35"/>
      <c r="F37" s="18" t="s">
        <v>314</v>
      </c>
      <c r="G37" s="19">
        <v>640</v>
      </c>
      <c r="H37" s="18" t="s">
        <v>327</v>
      </c>
      <c r="I37" s="18">
        <v>1000</v>
      </c>
    </row>
    <row r="38" spans="1:9" ht="30" customHeight="1" x14ac:dyDescent="0.2">
      <c r="A38" s="33" t="s">
        <v>130</v>
      </c>
      <c r="B38" s="34" t="s">
        <v>6</v>
      </c>
      <c r="C38" s="35" t="s">
        <v>119</v>
      </c>
      <c r="D38" s="36" t="s">
        <v>318</v>
      </c>
      <c r="E38" s="35" t="s">
        <v>317</v>
      </c>
      <c r="F38" s="18" t="s">
        <v>311</v>
      </c>
      <c r="G38" s="19">
        <v>215.5</v>
      </c>
      <c r="H38" s="18" t="s">
        <v>435</v>
      </c>
      <c r="I38" s="18">
        <v>80</v>
      </c>
    </row>
    <row r="39" spans="1:9" ht="66.75" customHeight="1" x14ac:dyDescent="0.2">
      <c r="A39" s="33"/>
      <c r="B39" s="34"/>
      <c r="C39" s="35"/>
      <c r="D39" s="36"/>
      <c r="E39" s="35"/>
      <c r="F39" s="18" t="s">
        <v>314</v>
      </c>
      <c r="G39" s="19">
        <v>215.5</v>
      </c>
      <c r="H39" s="18" t="s">
        <v>444</v>
      </c>
      <c r="I39" s="18">
        <v>3</v>
      </c>
    </row>
    <row r="40" spans="1:9" ht="30" customHeight="1" x14ac:dyDescent="0.2">
      <c r="A40" s="33" t="s">
        <v>131</v>
      </c>
      <c r="B40" s="34" t="s">
        <v>7</v>
      </c>
      <c r="C40" s="35" t="s">
        <v>119</v>
      </c>
      <c r="D40" s="36" t="s">
        <v>318</v>
      </c>
      <c r="E40" s="35" t="s">
        <v>317</v>
      </c>
      <c r="F40" s="18" t="s">
        <v>311</v>
      </c>
      <c r="G40" s="19">
        <v>7500</v>
      </c>
      <c r="H40" s="18" t="s">
        <v>325</v>
      </c>
      <c r="I40" s="18" t="s">
        <v>132</v>
      </c>
    </row>
    <row r="41" spans="1:9" ht="31.5" customHeight="1" x14ac:dyDescent="0.2">
      <c r="A41" s="33"/>
      <c r="B41" s="34"/>
      <c r="C41" s="35"/>
      <c r="D41" s="36"/>
      <c r="E41" s="35"/>
      <c r="F41" s="18" t="s">
        <v>314</v>
      </c>
      <c r="G41" s="19">
        <v>7500</v>
      </c>
      <c r="H41" s="18" t="s">
        <v>328</v>
      </c>
      <c r="I41" s="18">
        <v>25</v>
      </c>
    </row>
    <row r="42" spans="1:9" ht="30" customHeight="1" x14ac:dyDescent="0.2">
      <c r="A42" s="33" t="s">
        <v>133</v>
      </c>
      <c r="B42" s="34" t="s">
        <v>8</v>
      </c>
      <c r="C42" s="35" t="s">
        <v>119</v>
      </c>
      <c r="D42" s="36" t="s">
        <v>318</v>
      </c>
      <c r="E42" s="35" t="s">
        <v>317</v>
      </c>
      <c r="F42" s="18" t="s">
        <v>311</v>
      </c>
      <c r="G42" s="19">
        <v>557</v>
      </c>
      <c r="H42" s="18" t="s">
        <v>412</v>
      </c>
      <c r="I42" s="18">
        <v>320</v>
      </c>
    </row>
    <row r="43" spans="1:9" ht="38.25" x14ac:dyDescent="0.2">
      <c r="A43" s="33"/>
      <c r="B43" s="34"/>
      <c r="C43" s="35"/>
      <c r="D43" s="36"/>
      <c r="E43" s="35"/>
      <c r="F43" s="18" t="s">
        <v>314</v>
      </c>
      <c r="G43" s="19">
        <v>557</v>
      </c>
      <c r="H43" s="18" t="s">
        <v>445</v>
      </c>
      <c r="I43" s="18">
        <v>20</v>
      </c>
    </row>
    <row r="44" spans="1:9" ht="29.25" customHeight="1" x14ac:dyDescent="0.2">
      <c r="A44" s="33" t="s">
        <v>134</v>
      </c>
      <c r="B44" s="34" t="s">
        <v>9</v>
      </c>
      <c r="C44" s="35" t="s">
        <v>119</v>
      </c>
      <c r="D44" s="36" t="s">
        <v>318</v>
      </c>
      <c r="E44" s="35" t="s">
        <v>317</v>
      </c>
      <c r="F44" s="18" t="s">
        <v>311</v>
      </c>
      <c r="G44" s="19">
        <f>300-2.1</f>
        <v>297.89999999999998</v>
      </c>
      <c r="H44" s="18" t="s">
        <v>412</v>
      </c>
      <c r="I44" s="18">
        <v>80</v>
      </c>
    </row>
    <row r="45" spans="1:9" ht="51" x14ac:dyDescent="0.2">
      <c r="A45" s="33"/>
      <c r="B45" s="34"/>
      <c r="C45" s="35"/>
      <c r="D45" s="36"/>
      <c r="E45" s="35"/>
      <c r="F45" s="18" t="s">
        <v>314</v>
      </c>
      <c r="G45" s="19">
        <f>300-2.1</f>
        <v>297.89999999999998</v>
      </c>
      <c r="H45" s="18" t="s">
        <v>446</v>
      </c>
      <c r="I45" s="18">
        <v>15</v>
      </c>
    </row>
    <row r="46" spans="1:9" ht="27.75" customHeight="1" x14ac:dyDescent="0.2">
      <c r="A46" s="33" t="s">
        <v>135</v>
      </c>
      <c r="B46" s="34" t="s">
        <v>10</v>
      </c>
      <c r="C46" s="35" t="s">
        <v>119</v>
      </c>
      <c r="D46" s="36" t="s">
        <v>318</v>
      </c>
      <c r="E46" s="35" t="s">
        <v>317</v>
      </c>
      <c r="F46" s="18" t="s">
        <v>311</v>
      </c>
      <c r="G46" s="19">
        <v>680</v>
      </c>
      <c r="H46" s="18" t="s">
        <v>412</v>
      </c>
      <c r="I46" s="18">
        <v>1400</v>
      </c>
    </row>
    <row r="47" spans="1:9" ht="63.75" x14ac:dyDescent="0.2">
      <c r="A47" s="33"/>
      <c r="B47" s="34"/>
      <c r="C47" s="35"/>
      <c r="D47" s="36"/>
      <c r="E47" s="35"/>
      <c r="F47" s="18" t="s">
        <v>314</v>
      </c>
      <c r="G47" s="19">
        <v>680</v>
      </c>
      <c r="H47" s="18" t="s">
        <v>473</v>
      </c>
      <c r="I47" s="18">
        <v>25</v>
      </c>
    </row>
    <row r="48" spans="1:9" ht="28.5" customHeight="1" x14ac:dyDescent="0.2">
      <c r="A48" s="33" t="s">
        <v>136</v>
      </c>
      <c r="B48" s="34" t="s">
        <v>11</v>
      </c>
      <c r="C48" s="35" t="s">
        <v>119</v>
      </c>
      <c r="D48" s="36" t="s">
        <v>318</v>
      </c>
      <c r="E48" s="35" t="s">
        <v>317</v>
      </c>
      <c r="F48" s="18" t="s">
        <v>311</v>
      </c>
      <c r="G48" s="19">
        <v>370</v>
      </c>
      <c r="H48" s="18" t="s">
        <v>412</v>
      </c>
      <c r="I48" s="18">
        <v>100</v>
      </c>
    </row>
    <row r="49" spans="1:9" ht="51" x14ac:dyDescent="0.2">
      <c r="A49" s="33"/>
      <c r="B49" s="34"/>
      <c r="C49" s="35"/>
      <c r="D49" s="36"/>
      <c r="E49" s="35"/>
      <c r="F49" s="18" t="s">
        <v>314</v>
      </c>
      <c r="G49" s="19">
        <v>370</v>
      </c>
      <c r="H49" s="18" t="s">
        <v>447</v>
      </c>
      <c r="I49" s="18">
        <v>3</v>
      </c>
    </row>
    <row r="50" spans="1:9" ht="28.5" customHeight="1" x14ac:dyDescent="0.2">
      <c r="A50" s="33" t="s">
        <v>137</v>
      </c>
      <c r="B50" s="34" t="s">
        <v>12</v>
      </c>
      <c r="C50" s="35" t="s">
        <v>119</v>
      </c>
      <c r="D50" s="36" t="s">
        <v>318</v>
      </c>
      <c r="E50" s="35" t="s">
        <v>317</v>
      </c>
      <c r="F50" s="18" t="s">
        <v>311</v>
      </c>
      <c r="G50" s="19">
        <v>840</v>
      </c>
      <c r="H50" s="18" t="s">
        <v>412</v>
      </c>
      <c r="I50" s="18">
        <v>80</v>
      </c>
    </row>
    <row r="51" spans="1:9" ht="51" x14ac:dyDescent="0.2">
      <c r="A51" s="33"/>
      <c r="B51" s="34"/>
      <c r="C51" s="35"/>
      <c r="D51" s="36"/>
      <c r="E51" s="35"/>
      <c r="F51" s="18" t="s">
        <v>314</v>
      </c>
      <c r="G51" s="19">
        <v>840</v>
      </c>
      <c r="H51" s="18" t="s">
        <v>448</v>
      </c>
      <c r="I51" s="18">
        <v>35</v>
      </c>
    </row>
    <row r="52" spans="1:9" ht="30.75" customHeight="1" x14ac:dyDescent="0.2">
      <c r="A52" s="33" t="s">
        <v>138</v>
      </c>
      <c r="B52" s="34" t="s">
        <v>13</v>
      </c>
      <c r="C52" s="35" t="s">
        <v>119</v>
      </c>
      <c r="D52" s="36" t="s">
        <v>318</v>
      </c>
      <c r="E52" s="35" t="s">
        <v>317</v>
      </c>
      <c r="F52" s="18" t="s">
        <v>311</v>
      </c>
      <c r="G52" s="19">
        <v>163.1</v>
      </c>
      <c r="H52" s="18" t="s">
        <v>449</v>
      </c>
      <c r="I52" s="18">
        <v>22</v>
      </c>
    </row>
    <row r="53" spans="1:9" ht="39.75" customHeight="1" x14ac:dyDescent="0.2">
      <c r="A53" s="33"/>
      <c r="B53" s="34"/>
      <c r="C53" s="35"/>
      <c r="D53" s="36"/>
      <c r="E53" s="35"/>
      <c r="F53" s="18" t="s">
        <v>314</v>
      </c>
      <c r="G53" s="19">
        <v>163.1</v>
      </c>
      <c r="H53" s="18" t="s">
        <v>450</v>
      </c>
      <c r="I53" s="18">
        <v>5</v>
      </c>
    </row>
    <row r="54" spans="1:9" ht="30.75" customHeight="1" x14ac:dyDescent="0.2">
      <c r="A54" s="33" t="s">
        <v>139</v>
      </c>
      <c r="B54" s="34" t="s">
        <v>14</v>
      </c>
      <c r="C54" s="35" t="s">
        <v>119</v>
      </c>
      <c r="D54" s="36" t="s">
        <v>318</v>
      </c>
      <c r="E54" s="35" t="s">
        <v>317</v>
      </c>
      <c r="F54" s="18" t="s">
        <v>311</v>
      </c>
      <c r="G54" s="19">
        <v>2</v>
      </c>
      <c r="H54" s="18" t="s">
        <v>412</v>
      </c>
      <c r="I54" s="18" t="s">
        <v>498</v>
      </c>
    </row>
    <row r="55" spans="1:9" ht="45.75" customHeight="1" x14ac:dyDescent="0.2">
      <c r="A55" s="33"/>
      <c r="B55" s="34"/>
      <c r="C55" s="35"/>
      <c r="D55" s="36"/>
      <c r="E55" s="35"/>
      <c r="F55" s="18" t="s">
        <v>314</v>
      </c>
      <c r="G55" s="19">
        <v>2</v>
      </c>
      <c r="H55" s="18" t="s">
        <v>474</v>
      </c>
      <c r="I55" s="18" t="s">
        <v>498</v>
      </c>
    </row>
    <row r="56" spans="1:9" ht="33.75" customHeight="1" x14ac:dyDescent="0.2">
      <c r="A56" s="33" t="s">
        <v>140</v>
      </c>
      <c r="B56" s="34" t="s">
        <v>15</v>
      </c>
      <c r="C56" s="35" t="s">
        <v>119</v>
      </c>
      <c r="D56" s="36" t="s">
        <v>318</v>
      </c>
      <c r="E56" s="35" t="s">
        <v>317</v>
      </c>
      <c r="F56" s="18" t="s">
        <v>311</v>
      </c>
      <c r="G56" s="19">
        <v>676.6</v>
      </c>
      <c r="H56" s="18" t="s">
        <v>412</v>
      </c>
      <c r="I56" s="18">
        <v>550</v>
      </c>
    </row>
    <row r="57" spans="1:9" ht="28.5" customHeight="1" x14ac:dyDescent="0.2">
      <c r="A57" s="33"/>
      <c r="B57" s="34"/>
      <c r="C57" s="35"/>
      <c r="D57" s="36"/>
      <c r="E57" s="35"/>
      <c r="F57" s="18" t="s">
        <v>314</v>
      </c>
      <c r="G57" s="19">
        <v>676.6</v>
      </c>
      <c r="H57" s="18" t="s">
        <v>451</v>
      </c>
      <c r="I57" s="18">
        <v>54</v>
      </c>
    </row>
    <row r="58" spans="1:9" ht="79.5" customHeight="1" x14ac:dyDescent="0.2">
      <c r="A58" s="33" t="s">
        <v>141</v>
      </c>
      <c r="B58" s="34" t="s">
        <v>16</v>
      </c>
      <c r="C58" s="35" t="s">
        <v>119</v>
      </c>
      <c r="D58" s="36" t="s">
        <v>318</v>
      </c>
      <c r="E58" s="35" t="s">
        <v>317</v>
      </c>
      <c r="F58" s="18" t="s">
        <v>311</v>
      </c>
      <c r="G58" s="19">
        <v>1050</v>
      </c>
      <c r="H58" s="18" t="s">
        <v>330</v>
      </c>
      <c r="I58" s="18">
        <v>50</v>
      </c>
    </row>
    <row r="59" spans="1:9" ht="25.5" x14ac:dyDescent="0.2">
      <c r="A59" s="33"/>
      <c r="B59" s="34"/>
      <c r="C59" s="35"/>
      <c r="D59" s="36"/>
      <c r="E59" s="35"/>
      <c r="F59" s="18" t="s">
        <v>314</v>
      </c>
      <c r="G59" s="19">
        <v>1050</v>
      </c>
      <c r="H59" s="18" t="s">
        <v>348</v>
      </c>
      <c r="I59" s="18">
        <v>12</v>
      </c>
    </row>
    <row r="60" spans="1:9" s="4" customFormat="1" ht="39" customHeight="1" x14ac:dyDescent="0.2">
      <c r="A60" s="50" t="s">
        <v>142</v>
      </c>
      <c r="B60" s="38" t="s">
        <v>143</v>
      </c>
      <c r="C60" s="41" t="s">
        <v>119</v>
      </c>
      <c r="D60" s="41" t="s">
        <v>120</v>
      </c>
      <c r="E60" s="41" t="s">
        <v>120</v>
      </c>
      <c r="F60" s="18" t="s">
        <v>311</v>
      </c>
      <c r="G60" s="12">
        <f>G62+G65+G67+G69+G71+G73+G75+G78+G80+G82</f>
        <v>3090.2</v>
      </c>
      <c r="H60" s="41" t="s">
        <v>120</v>
      </c>
      <c r="I60" s="41" t="s">
        <v>120</v>
      </c>
    </row>
    <row r="61" spans="1:9" s="4" customFormat="1" x14ac:dyDescent="0.2">
      <c r="A61" s="50"/>
      <c r="B61" s="38"/>
      <c r="C61" s="41"/>
      <c r="D61" s="41"/>
      <c r="E61" s="41"/>
      <c r="F61" s="18" t="s">
        <v>314</v>
      </c>
      <c r="G61" s="12">
        <v>3090.2</v>
      </c>
      <c r="H61" s="41"/>
      <c r="I61" s="41"/>
    </row>
    <row r="62" spans="1:9" ht="42" customHeight="1" x14ac:dyDescent="0.2">
      <c r="A62" s="33" t="s">
        <v>144</v>
      </c>
      <c r="B62" s="34" t="s">
        <v>17</v>
      </c>
      <c r="C62" s="35" t="s">
        <v>119</v>
      </c>
      <c r="D62" s="36" t="s">
        <v>319</v>
      </c>
      <c r="E62" s="36" t="s">
        <v>317</v>
      </c>
      <c r="F62" s="18" t="s">
        <v>311</v>
      </c>
      <c r="G62" s="19">
        <v>0</v>
      </c>
      <c r="H62" s="18" t="s">
        <v>493</v>
      </c>
      <c r="I62" s="18">
        <v>1</v>
      </c>
    </row>
    <row r="63" spans="1:9" ht="38.25" customHeight="1" x14ac:dyDescent="0.2">
      <c r="A63" s="33"/>
      <c r="B63" s="34"/>
      <c r="C63" s="35"/>
      <c r="D63" s="36"/>
      <c r="E63" s="36"/>
      <c r="F63" s="35" t="s">
        <v>314</v>
      </c>
      <c r="G63" s="36">
        <v>0</v>
      </c>
      <c r="H63" s="35" t="s">
        <v>492</v>
      </c>
      <c r="I63" s="35">
        <v>1800</v>
      </c>
    </row>
    <row r="64" spans="1:9" x14ac:dyDescent="0.2">
      <c r="A64" s="33"/>
      <c r="B64" s="34"/>
      <c r="C64" s="35"/>
      <c r="D64" s="36"/>
      <c r="E64" s="36"/>
      <c r="F64" s="35"/>
      <c r="G64" s="36"/>
      <c r="H64" s="35"/>
      <c r="I64" s="35"/>
    </row>
    <row r="65" spans="1:9" ht="80.25" customHeight="1" x14ac:dyDescent="0.2">
      <c r="A65" s="33" t="s">
        <v>145</v>
      </c>
      <c r="B65" s="34" t="s">
        <v>18</v>
      </c>
      <c r="C65" s="35" t="s">
        <v>119</v>
      </c>
      <c r="D65" s="36" t="s">
        <v>319</v>
      </c>
      <c r="E65" s="36" t="s">
        <v>317</v>
      </c>
      <c r="F65" s="18" t="s">
        <v>311</v>
      </c>
      <c r="G65" s="19">
        <v>276.39999999999998</v>
      </c>
      <c r="H65" s="18" t="s">
        <v>331</v>
      </c>
      <c r="I65" s="18" t="s">
        <v>146</v>
      </c>
    </row>
    <row r="66" spans="1:9" ht="25.5" x14ac:dyDescent="0.2">
      <c r="A66" s="33"/>
      <c r="B66" s="34"/>
      <c r="C66" s="35"/>
      <c r="D66" s="36"/>
      <c r="E66" s="36"/>
      <c r="F66" s="18" t="s">
        <v>314</v>
      </c>
      <c r="G66" s="19">
        <v>276.39999999999998</v>
      </c>
      <c r="H66" s="18" t="s">
        <v>499</v>
      </c>
      <c r="I66" s="18">
        <v>2</v>
      </c>
    </row>
    <row r="67" spans="1:9" ht="44.25" customHeight="1" x14ac:dyDescent="0.2">
      <c r="A67" s="33" t="s">
        <v>147</v>
      </c>
      <c r="B67" s="34" t="s">
        <v>19</v>
      </c>
      <c r="C67" s="35" t="s">
        <v>119</v>
      </c>
      <c r="D67" s="36" t="s">
        <v>319</v>
      </c>
      <c r="E67" s="36" t="s">
        <v>317</v>
      </c>
      <c r="F67" s="18" t="s">
        <v>311</v>
      </c>
      <c r="G67" s="19">
        <v>850</v>
      </c>
      <c r="H67" s="18" t="s">
        <v>332</v>
      </c>
      <c r="I67" s="18" t="s">
        <v>114</v>
      </c>
    </row>
    <row r="68" spans="1:9" ht="56.25" customHeight="1" x14ac:dyDescent="0.2">
      <c r="A68" s="33"/>
      <c r="B68" s="34"/>
      <c r="C68" s="35"/>
      <c r="D68" s="36"/>
      <c r="E68" s="36"/>
      <c r="F68" s="18" t="s">
        <v>314</v>
      </c>
      <c r="G68" s="19">
        <v>850</v>
      </c>
      <c r="H68" s="18" t="s">
        <v>335</v>
      </c>
      <c r="I68" s="18">
        <v>1000</v>
      </c>
    </row>
    <row r="69" spans="1:9" ht="30.75" customHeight="1" x14ac:dyDescent="0.2">
      <c r="A69" s="33" t="s">
        <v>148</v>
      </c>
      <c r="B69" s="34" t="s">
        <v>20</v>
      </c>
      <c r="C69" s="35" t="s">
        <v>119</v>
      </c>
      <c r="D69" s="36" t="s">
        <v>319</v>
      </c>
      <c r="E69" s="36" t="s">
        <v>317</v>
      </c>
      <c r="F69" s="18" t="s">
        <v>311</v>
      </c>
      <c r="G69" s="19">
        <v>90</v>
      </c>
      <c r="H69" s="18" t="s">
        <v>336</v>
      </c>
      <c r="I69" s="18" t="s">
        <v>112</v>
      </c>
    </row>
    <row r="70" spans="1:9" ht="29.25" customHeight="1" x14ac:dyDescent="0.2">
      <c r="A70" s="33"/>
      <c r="B70" s="34"/>
      <c r="C70" s="35"/>
      <c r="D70" s="36"/>
      <c r="E70" s="36"/>
      <c r="F70" s="18" t="s">
        <v>314</v>
      </c>
      <c r="G70" s="19">
        <v>90</v>
      </c>
      <c r="H70" s="18" t="s">
        <v>329</v>
      </c>
      <c r="I70" s="18">
        <v>17</v>
      </c>
    </row>
    <row r="71" spans="1:9" ht="39.75" customHeight="1" x14ac:dyDescent="0.2">
      <c r="A71" s="33" t="s">
        <v>149</v>
      </c>
      <c r="B71" s="34" t="s">
        <v>21</v>
      </c>
      <c r="C71" s="35" t="s">
        <v>119</v>
      </c>
      <c r="D71" s="36" t="s">
        <v>319</v>
      </c>
      <c r="E71" s="36" t="s">
        <v>317</v>
      </c>
      <c r="F71" s="18" t="s">
        <v>311</v>
      </c>
      <c r="G71" s="19">
        <v>220</v>
      </c>
      <c r="H71" s="18" t="s">
        <v>410</v>
      </c>
      <c r="I71" s="18" t="s">
        <v>112</v>
      </c>
    </row>
    <row r="72" spans="1:9" ht="42.75" customHeight="1" x14ac:dyDescent="0.2">
      <c r="A72" s="33"/>
      <c r="B72" s="34"/>
      <c r="C72" s="35"/>
      <c r="D72" s="36"/>
      <c r="E72" s="36"/>
      <c r="F72" s="18" t="s">
        <v>314</v>
      </c>
      <c r="G72" s="19">
        <v>220</v>
      </c>
      <c r="H72" s="18" t="s">
        <v>337</v>
      </c>
      <c r="I72" s="18">
        <v>25</v>
      </c>
    </row>
    <row r="73" spans="1:9" ht="36" customHeight="1" x14ac:dyDescent="0.2">
      <c r="A73" s="33" t="s">
        <v>150</v>
      </c>
      <c r="B73" s="34" t="s">
        <v>22</v>
      </c>
      <c r="C73" s="35" t="s">
        <v>119</v>
      </c>
      <c r="D73" s="36" t="s">
        <v>319</v>
      </c>
      <c r="E73" s="36" t="s">
        <v>317</v>
      </c>
      <c r="F73" s="18" t="s">
        <v>311</v>
      </c>
      <c r="G73" s="19">
        <v>79</v>
      </c>
      <c r="H73" s="18" t="s">
        <v>323</v>
      </c>
      <c r="I73" s="18" t="s">
        <v>112</v>
      </c>
    </row>
    <row r="74" spans="1:9" ht="27.75" customHeight="1" x14ac:dyDescent="0.2">
      <c r="A74" s="33"/>
      <c r="B74" s="34"/>
      <c r="C74" s="35"/>
      <c r="D74" s="36"/>
      <c r="E74" s="36"/>
      <c r="F74" s="18" t="s">
        <v>314</v>
      </c>
      <c r="G74" s="19">
        <v>79</v>
      </c>
      <c r="H74" s="18" t="s">
        <v>475</v>
      </c>
      <c r="I74" s="18">
        <v>100000</v>
      </c>
    </row>
    <row r="75" spans="1:9" ht="33.75" customHeight="1" x14ac:dyDescent="0.2">
      <c r="A75" s="33" t="s">
        <v>151</v>
      </c>
      <c r="B75" s="34" t="s">
        <v>23</v>
      </c>
      <c r="C75" s="35" t="s">
        <v>119</v>
      </c>
      <c r="D75" s="36" t="s">
        <v>319</v>
      </c>
      <c r="E75" s="36" t="s">
        <v>317</v>
      </c>
      <c r="F75" s="35" t="s">
        <v>311</v>
      </c>
      <c r="G75" s="36">
        <v>0</v>
      </c>
      <c r="H75" s="18" t="s">
        <v>338</v>
      </c>
      <c r="I75" s="18">
        <v>1</v>
      </c>
    </row>
    <row r="76" spans="1:9" ht="45" customHeight="1" x14ac:dyDescent="0.2">
      <c r="A76" s="33"/>
      <c r="B76" s="34"/>
      <c r="C76" s="35"/>
      <c r="D76" s="36"/>
      <c r="E76" s="36"/>
      <c r="F76" s="35"/>
      <c r="G76" s="36"/>
      <c r="H76" s="35" t="s">
        <v>495</v>
      </c>
      <c r="I76" s="35">
        <v>3000</v>
      </c>
    </row>
    <row r="77" spans="1:9" ht="21.75" customHeight="1" x14ac:dyDescent="0.2">
      <c r="A77" s="33"/>
      <c r="B77" s="34"/>
      <c r="C77" s="35"/>
      <c r="D77" s="36"/>
      <c r="E77" s="36"/>
      <c r="F77" s="18" t="s">
        <v>314</v>
      </c>
      <c r="G77" s="19">
        <v>0</v>
      </c>
      <c r="H77" s="35"/>
      <c r="I77" s="35"/>
    </row>
    <row r="78" spans="1:9" ht="36" customHeight="1" x14ac:dyDescent="0.2">
      <c r="A78" s="33" t="s">
        <v>152</v>
      </c>
      <c r="B78" s="34" t="s">
        <v>24</v>
      </c>
      <c r="C78" s="35" t="s">
        <v>119</v>
      </c>
      <c r="D78" s="36" t="s">
        <v>319</v>
      </c>
      <c r="E78" s="36" t="s">
        <v>317</v>
      </c>
      <c r="F78" s="18" t="s">
        <v>311</v>
      </c>
      <c r="G78" s="19">
        <v>375</v>
      </c>
      <c r="H78" s="18" t="s">
        <v>338</v>
      </c>
      <c r="I78" s="18" t="s">
        <v>112</v>
      </c>
    </row>
    <row r="79" spans="1:9" ht="30" customHeight="1" x14ac:dyDescent="0.2">
      <c r="A79" s="33"/>
      <c r="B79" s="34"/>
      <c r="C79" s="35"/>
      <c r="D79" s="36"/>
      <c r="E79" s="36"/>
      <c r="F79" s="18" t="s">
        <v>314</v>
      </c>
      <c r="G79" s="19">
        <v>375</v>
      </c>
      <c r="H79" s="18" t="s">
        <v>329</v>
      </c>
      <c r="I79" s="18">
        <v>300</v>
      </c>
    </row>
    <row r="80" spans="1:9" ht="39" customHeight="1" x14ac:dyDescent="0.2">
      <c r="A80" s="33" t="s">
        <v>153</v>
      </c>
      <c r="B80" s="34" t="s">
        <v>25</v>
      </c>
      <c r="C80" s="35" t="s">
        <v>119</v>
      </c>
      <c r="D80" s="36" t="s">
        <v>319</v>
      </c>
      <c r="E80" s="36" t="s">
        <v>317</v>
      </c>
      <c r="F80" s="18" t="s">
        <v>311</v>
      </c>
      <c r="G80" s="19">
        <v>1199.8</v>
      </c>
      <c r="H80" s="18" t="s">
        <v>500</v>
      </c>
      <c r="I80" s="18">
        <v>25000</v>
      </c>
    </row>
    <row r="81" spans="1:9" ht="69" customHeight="1" x14ac:dyDescent="0.2">
      <c r="A81" s="33"/>
      <c r="B81" s="34"/>
      <c r="C81" s="35"/>
      <c r="D81" s="36"/>
      <c r="E81" s="36"/>
      <c r="F81" s="18" t="s">
        <v>314</v>
      </c>
      <c r="G81" s="19">
        <v>1199.8</v>
      </c>
      <c r="H81" s="18" t="s">
        <v>509</v>
      </c>
      <c r="I81" s="18">
        <v>35</v>
      </c>
    </row>
    <row r="82" spans="1:9" ht="34.5" customHeight="1" x14ac:dyDescent="0.2">
      <c r="A82" s="33" t="s">
        <v>154</v>
      </c>
      <c r="B82" s="34" t="s">
        <v>26</v>
      </c>
      <c r="C82" s="35" t="s">
        <v>119</v>
      </c>
      <c r="D82" s="36" t="s">
        <v>319</v>
      </c>
      <c r="E82" s="36" t="s">
        <v>317</v>
      </c>
      <c r="F82" s="18" t="s">
        <v>311</v>
      </c>
      <c r="G82" s="19">
        <v>0</v>
      </c>
      <c r="H82" s="18" t="s">
        <v>409</v>
      </c>
      <c r="I82" s="18">
        <v>1</v>
      </c>
    </row>
    <row r="83" spans="1:9" ht="47.25" customHeight="1" x14ac:dyDescent="0.2">
      <c r="A83" s="33"/>
      <c r="B83" s="34"/>
      <c r="C83" s="35"/>
      <c r="D83" s="36"/>
      <c r="E83" s="36"/>
      <c r="F83" s="24" t="s">
        <v>314</v>
      </c>
      <c r="G83" s="25">
        <v>0</v>
      </c>
      <c r="H83" s="18" t="s">
        <v>494</v>
      </c>
      <c r="I83" s="18">
        <v>42</v>
      </c>
    </row>
    <row r="84" spans="1:9" s="4" customFormat="1" ht="41.25" customHeight="1" x14ac:dyDescent="0.2">
      <c r="A84" s="50" t="s">
        <v>155</v>
      </c>
      <c r="B84" s="38" t="s">
        <v>156</v>
      </c>
      <c r="C84" s="41" t="s">
        <v>119</v>
      </c>
      <c r="D84" s="41" t="s">
        <v>120</v>
      </c>
      <c r="E84" s="41" t="s">
        <v>120</v>
      </c>
      <c r="F84" s="18" t="s">
        <v>311</v>
      </c>
      <c r="G84" s="12">
        <f>G86+G88+G90+G92</f>
        <v>552.40000000000009</v>
      </c>
      <c r="H84" s="40" t="s">
        <v>120</v>
      </c>
      <c r="I84" s="41" t="s">
        <v>120</v>
      </c>
    </row>
    <row r="85" spans="1:9" s="4" customFormat="1" ht="23.25" customHeight="1" x14ac:dyDescent="0.2">
      <c r="A85" s="50"/>
      <c r="B85" s="38"/>
      <c r="C85" s="41"/>
      <c r="D85" s="41"/>
      <c r="E85" s="41"/>
      <c r="F85" s="18" t="s">
        <v>314</v>
      </c>
      <c r="G85" s="12">
        <v>552.4</v>
      </c>
      <c r="H85" s="40"/>
      <c r="I85" s="41"/>
    </row>
    <row r="86" spans="1:9" ht="33" customHeight="1" x14ac:dyDescent="0.2">
      <c r="A86" s="33" t="s">
        <v>157</v>
      </c>
      <c r="B86" s="34" t="s">
        <v>27</v>
      </c>
      <c r="C86" s="35" t="s">
        <v>119</v>
      </c>
      <c r="D86" s="36" t="s">
        <v>320</v>
      </c>
      <c r="E86" s="36" t="s">
        <v>321</v>
      </c>
      <c r="F86" s="18" t="s">
        <v>311</v>
      </c>
      <c r="G86" s="19">
        <v>140</v>
      </c>
      <c r="H86" s="18" t="s">
        <v>338</v>
      </c>
      <c r="I86" s="18" t="s">
        <v>112</v>
      </c>
    </row>
    <row r="87" spans="1:9" ht="70.5" customHeight="1" x14ac:dyDescent="0.2">
      <c r="A87" s="33"/>
      <c r="B87" s="34"/>
      <c r="C87" s="35"/>
      <c r="D87" s="36"/>
      <c r="E87" s="36"/>
      <c r="F87" s="18" t="s">
        <v>314</v>
      </c>
      <c r="G87" s="19">
        <v>140</v>
      </c>
      <c r="H87" s="18" t="s">
        <v>489</v>
      </c>
      <c r="I87" s="18">
        <v>1</v>
      </c>
    </row>
    <row r="88" spans="1:9" ht="41.25" customHeight="1" x14ac:dyDescent="0.2">
      <c r="A88" s="33" t="s">
        <v>158</v>
      </c>
      <c r="B88" s="34" t="s">
        <v>28</v>
      </c>
      <c r="C88" s="35" t="s">
        <v>119</v>
      </c>
      <c r="D88" s="36" t="s">
        <v>320</v>
      </c>
      <c r="E88" s="36" t="s">
        <v>321</v>
      </c>
      <c r="F88" s="18" t="s">
        <v>311</v>
      </c>
      <c r="G88" s="19">
        <v>95</v>
      </c>
      <c r="H88" s="18" t="s">
        <v>338</v>
      </c>
      <c r="I88" s="18" t="s">
        <v>112</v>
      </c>
    </row>
    <row r="89" spans="1:9" ht="27.75" customHeight="1" x14ac:dyDescent="0.2">
      <c r="A89" s="33"/>
      <c r="B89" s="34"/>
      <c r="C89" s="35"/>
      <c r="D89" s="36"/>
      <c r="E89" s="36"/>
      <c r="F89" s="18" t="s">
        <v>314</v>
      </c>
      <c r="G89" s="19">
        <v>95</v>
      </c>
      <c r="H89" s="18" t="s">
        <v>329</v>
      </c>
      <c r="I89" s="18">
        <v>1000</v>
      </c>
    </row>
    <row r="90" spans="1:9" ht="43.5" customHeight="1" x14ac:dyDescent="0.2">
      <c r="A90" s="33" t="s">
        <v>159</v>
      </c>
      <c r="B90" s="34" t="s">
        <v>29</v>
      </c>
      <c r="C90" s="35" t="s">
        <v>119</v>
      </c>
      <c r="D90" s="36" t="s">
        <v>320</v>
      </c>
      <c r="E90" s="36" t="s">
        <v>321</v>
      </c>
      <c r="F90" s="18" t="s">
        <v>311</v>
      </c>
      <c r="G90" s="19">
        <v>278.2</v>
      </c>
      <c r="H90" s="18" t="s">
        <v>323</v>
      </c>
      <c r="I90" s="18" t="s">
        <v>112</v>
      </c>
    </row>
    <row r="91" spans="1:9" ht="44.25" customHeight="1" x14ac:dyDescent="0.2">
      <c r="A91" s="33"/>
      <c r="B91" s="34"/>
      <c r="C91" s="35"/>
      <c r="D91" s="36"/>
      <c r="E91" s="36"/>
      <c r="F91" s="18" t="s">
        <v>314</v>
      </c>
      <c r="G91" s="19">
        <v>278.2</v>
      </c>
      <c r="H91" s="18" t="s">
        <v>339</v>
      </c>
      <c r="I91" s="18">
        <v>10</v>
      </c>
    </row>
    <row r="92" spans="1:9" ht="42.75" customHeight="1" x14ac:dyDescent="0.2">
      <c r="A92" s="33" t="s">
        <v>160</v>
      </c>
      <c r="B92" s="34" t="s">
        <v>30</v>
      </c>
      <c r="C92" s="35" t="s">
        <v>119</v>
      </c>
      <c r="D92" s="36" t="s">
        <v>320</v>
      </c>
      <c r="E92" s="36" t="s">
        <v>321</v>
      </c>
      <c r="F92" s="18" t="s">
        <v>311</v>
      </c>
      <c r="G92" s="19">
        <v>39.200000000000003</v>
      </c>
      <c r="H92" s="18" t="s">
        <v>338</v>
      </c>
      <c r="I92" s="18">
        <v>1</v>
      </c>
    </row>
    <row r="93" spans="1:9" ht="28.5" customHeight="1" x14ac:dyDescent="0.2">
      <c r="A93" s="33"/>
      <c r="B93" s="34"/>
      <c r="C93" s="35"/>
      <c r="D93" s="36"/>
      <c r="E93" s="36"/>
      <c r="F93" s="18" t="s">
        <v>314</v>
      </c>
      <c r="G93" s="19">
        <v>39.200000000000003</v>
      </c>
      <c r="H93" s="18" t="s">
        <v>329</v>
      </c>
      <c r="I93" s="18">
        <v>450</v>
      </c>
    </row>
    <row r="94" spans="1:9" s="4" customFormat="1" ht="51" customHeight="1" x14ac:dyDescent="0.2">
      <c r="A94" s="50" t="s">
        <v>161</v>
      </c>
      <c r="B94" s="38" t="s">
        <v>162</v>
      </c>
      <c r="C94" s="41" t="s">
        <v>119</v>
      </c>
      <c r="D94" s="41" t="s">
        <v>120</v>
      </c>
      <c r="E94" s="41" t="s">
        <v>120</v>
      </c>
      <c r="F94" s="18" t="s">
        <v>311</v>
      </c>
      <c r="G94" s="12">
        <f>G96+G98+G100</f>
        <v>165</v>
      </c>
      <c r="H94" s="41" t="s">
        <v>120</v>
      </c>
      <c r="I94" s="41" t="s">
        <v>120</v>
      </c>
    </row>
    <row r="95" spans="1:9" s="4" customFormat="1" x14ac:dyDescent="0.2">
      <c r="A95" s="50"/>
      <c r="B95" s="38"/>
      <c r="C95" s="41"/>
      <c r="D95" s="41"/>
      <c r="E95" s="41"/>
      <c r="F95" s="18" t="s">
        <v>314</v>
      </c>
      <c r="G95" s="12">
        <v>165</v>
      </c>
      <c r="H95" s="41"/>
      <c r="I95" s="41"/>
    </row>
    <row r="96" spans="1:9" ht="144.75" customHeight="1" x14ac:dyDescent="0.2">
      <c r="A96" s="33" t="s">
        <v>163</v>
      </c>
      <c r="B96" s="34" t="s">
        <v>32</v>
      </c>
      <c r="C96" s="35" t="s">
        <v>119</v>
      </c>
      <c r="D96" s="36" t="s">
        <v>319</v>
      </c>
      <c r="E96" s="36" t="s">
        <v>317</v>
      </c>
      <c r="F96" s="18" t="s">
        <v>311</v>
      </c>
      <c r="G96" s="19">
        <v>120</v>
      </c>
      <c r="H96" s="18" t="s">
        <v>338</v>
      </c>
      <c r="I96" s="18" t="s">
        <v>112</v>
      </c>
    </row>
    <row r="97" spans="1:9" ht="27.75" customHeight="1" x14ac:dyDescent="0.2">
      <c r="A97" s="33"/>
      <c r="B97" s="34"/>
      <c r="C97" s="35"/>
      <c r="D97" s="36"/>
      <c r="E97" s="36"/>
      <c r="F97" s="18" t="s">
        <v>314</v>
      </c>
      <c r="G97" s="19">
        <v>120</v>
      </c>
      <c r="H97" s="18" t="s">
        <v>329</v>
      </c>
      <c r="I97" s="18">
        <v>150</v>
      </c>
    </row>
    <row r="98" spans="1:9" ht="93.75" customHeight="1" x14ac:dyDescent="0.2">
      <c r="A98" s="33" t="s">
        <v>164</v>
      </c>
      <c r="B98" s="34" t="s">
        <v>33</v>
      </c>
      <c r="C98" s="35" t="s">
        <v>119</v>
      </c>
      <c r="D98" s="36" t="s">
        <v>319</v>
      </c>
      <c r="E98" s="36" t="s">
        <v>317</v>
      </c>
      <c r="F98" s="18" t="s">
        <v>311</v>
      </c>
      <c r="G98" s="19">
        <v>45</v>
      </c>
      <c r="H98" s="18" t="s">
        <v>323</v>
      </c>
      <c r="I98" s="18" t="s">
        <v>112</v>
      </c>
    </row>
    <row r="99" spans="1:9" ht="28.5" customHeight="1" x14ac:dyDescent="0.2">
      <c r="A99" s="33"/>
      <c r="B99" s="34"/>
      <c r="C99" s="35"/>
      <c r="D99" s="36"/>
      <c r="E99" s="36"/>
      <c r="F99" s="18" t="s">
        <v>314</v>
      </c>
      <c r="G99" s="19">
        <v>45</v>
      </c>
      <c r="H99" s="18" t="s">
        <v>329</v>
      </c>
      <c r="I99" s="18">
        <v>50</v>
      </c>
    </row>
    <row r="100" spans="1:9" ht="45.75" customHeight="1" x14ac:dyDescent="0.2">
      <c r="A100" s="33" t="s">
        <v>165</v>
      </c>
      <c r="B100" s="34" t="s">
        <v>34</v>
      </c>
      <c r="C100" s="35" t="s">
        <v>119</v>
      </c>
      <c r="D100" s="36" t="s">
        <v>319</v>
      </c>
      <c r="E100" s="36" t="s">
        <v>317</v>
      </c>
      <c r="F100" s="18" t="s">
        <v>311</v>
      </c>
      <c r="G100" s="19">
        <v>0</v>
      </c>
      <c r="H100" s="18" t="s">
        <v>323</v>
      </c>
      <c r="I100" s="18" t="s">
        <v>112</v>
      </c>
    </row>
    <row r="101" spans="1:9" ht="41.25" customHeight="1" x14ac:dyDescent="0.2">
      <c r="A101" s="33"/>
      <c r="B101" s="34"/>
      <c r="C101" s="35"/>
      <c r="D101" s="36"/>
      <c r="E101" s="36"/>
      <c r="F101" s="18" t="s">
        <v>314</v>
      </c>
      <c r="G101" s="19">
        <v>0</v>
      </c>
      <c r="H101" s="18" t="s">
        <v>496</v>
      </c>
      <c r="I101" s="18">
        <v>20</v>
      </c>
    </row>
    <row r="102" spans="1:9" s="4" customFormat="1" ht="58.5" customHeight="1" x14ac:dyDescent="0.2">
      <c r="A102" s="50" t="s">
        <v>166</v>
      </c>
      <c r="B102" s="38" t="s">
        <v>167</v>
      </c>
      <c r="C102" s="41" t="s">
        <v>119</v>
      </c>
      <c r="D102" s="41" t="s">
        <v>120</v>
      </c>
      <c r="E102" s="41" t="s">
        <v>120</v>
      </c>
      <c r="F102" s="20" t="s">
        <v>311</v>
      </c>
      <c r="G102" s="12">
        <v>800</v>
      </c>
      <c r="H102" s="40" t="s">
        <v>120</v>
      </c>
      <c r="I102" s="41" t="s">
        <v>120</v>
      </c>
    </row>
    <row r="103" spans="1:9" s="4" customFormat="1" x14ac:dyDescent="0.2">
      <c r="A103" s="50"/>
      <c r="B103" s="38"/>
      <c r="C103" s="41"/>
      <c r="D103" s="41"/>
      <c r="E103" s="41"/>
      <c r="F103" s="20" t="s">
        <v>314</v>
      </c>
      <c r="G103" s="12">
        <v>400</v>
      </c>
      <c r="H103" s="40"/>
      <c r="I103" s="41"/>
    </row>
    <row r="104" spans="1:9" s="4" customFormat="1" x14ac:dyDescent="0.2">
      <c r="A104" s="50"/>
      <c r="B104" s="38"/>
      <c r="C104" s="41"/>
      <c r="D104" s="41"/>
      <c r="E104" s="41"/>
      <c r="F104" s="20" t="s">
        <v>315</v>
      </c>
      <c r="G104" s="12">
        <v>400</v>
      </c>
      <c r="H104" s="40"/>
      <c r="I104" s="41"/>
    </row>
    <row r="105" spans="1:9" ht="51" x14ac:dyDescent="0.2">
      <c r="A105" s="33" t="s">
        <v>168</v>
      </c>
      <c r="B105" s="35" t="s">
        <v>31</v>
      </c>
      <c r="C105" s="35" t="s">
        <v>119</v>
      </c>
      <c r="D105" s="36" t="s">
        <v>320</v>
      </c>
      <c r="E105" s="36" t="s">
        <v>321</v>
      </c>
      <c r="F105" s="18" t="s">
        <v>311</v>
      </c>
      <c r="G105" s="19">
        <v>800</v>
      </c>
      <c r="H105" s="18" t="s">
        <v>341</v>
      </c>
      <c r="I105" s="26">
        <v>4</v>
      </c>
    </row>
    <row r="106" spans="1:9" ht="51" customHeight="1" x14ac:dyDescent="0.2">
      <c r="A106" s="33"/>
      <c r="B106" s="35"/>
      <c r="C106" s="35"/>
      <c r="D106" s="36"/>
      <c r="E106" s="36"/>
      <c r="F106" s="18" t="s">
        <v>314</v>
      </c>
      <c r="G106" s="19">
        <v>400</v>
      </c>
      <c r="H106" s="35" t="s">
        <v>469</v>
      </c>
      <c r="I106" s="44">
        <v>100</v>
      </c>
    </row>
    <row r="107" spans="1:9" x14ac:dyDescent="0.2">
      <c r="A107" s="33"/>
      <c r="B107" s="35"/>
      <c r="C107" s="35"/>
      <c r="D107" s="36"/>
      <c r="E107" s="36"/>
      <c r="F107" s="18" t="s">
        <v>315</v>
      </c>
      <c r="G107" s="19">
        <v>400</v>
      </c>
      <c r="H107" s="35"/>
      <c r="I107" s="44"/>
    </row>
    <row r="108" spans="1:9" s="3" customFormat="1" ht="43.5" customHeight="1" x14ac:dyDescent="0.25">
      <c r="A108" s="48" t="s">
        <v>113</v>
      </c>
      <c r="B108" s="47" t="s">
        <v>169</v>
      </c>
      <c r="C108" s="47" t="s">
        <v>119</v>
      </c>
      <c r="D108" s="47" t="s">
        <v>120</v>
      </c>
      <c r="E108" s="47" t="s">
        <v>120</v>
      </c>
      <c r="F108" s="18" t="s">
        <v>311</v>
      </c>
      <c r="G108" s="11">
        <f>G110+G148</f>
        <v>9956.7000000000007</v>
      </c>
      <c r="H108" s="47" t="s">
        <v>120</v>
      </c>
      <c r="I108" s="47" t="s">
        <v>120</v>
      </c>
    </row>
    <row r="109" spans="1:9" s="3" customFormat="1" ht="21.75" customHeight="1" x14ac:dyDescent="0.25">
      <c r="A109" s="48"/>
      <c r="B109" s="47"/>
      <c r="C109" s="47"/>
      <c r="D109" s="47"/>
      <c r="E109" s="47"/>
      <c r="F109" s="18" t="s">
        <v>314</v>
      </c>
      <c r="G109" s="11">
        <f>G108</f>
        <v>9956.7000000000007</v>
      </c>
      <c r="H109" s="47"/>
      <c r="I109" s="47"/>
    </row>
    <row r="110" spans="1:9" s="4" customFormat="1" ht="47.25" customHeight="1" x14ac:dyDescent="0.2">
      <c r="A110" s="50" t="s">
        <v>170</v>
      </c>
      <c r="B110" s="38" t="s">
        <v>171</v>
      </c>
      <c r="C110" s="41" t="s">
        <v>119</v>
      </c>
      <c r="D110" s="41" t="s">
        <v>120</v>
      </c>
      <c r="E110" s="41" t="s">
        <v>120</v>
      </c>
      <c r="F110" s="20" t="s">
        <v>311</v>
      </c>
      <c r="G110" s="12">
        <f>G112+G114+G116+G118+G120+G122+G124+G126+G128+G130+G132+G134+G136+G138+G140+G142+G144+G146</f>
        <v>8796.7000000000007</v>
      </c>
      <c r="H110" s="41" t="s">
        <v>120</v>
      </c>
      <c r="I110" s="41" t="s">
        <v>120</v>
      </c>
    </row>
    <row r="111" spans="1:9" s="4" customFormat="1" x14ac:dyDescent="0.2">
      <c r="A111" s="50"/>
      <c r="B111" s="38"/>
      <c r="C111" s="41"/>
      <c r="D111" s="41"/>
      <c r="E111" s="41"/>
      <c r="F111" s="20" t="s">
        <v>314</v>
      </c>
      <c r="G111" s="12">
        <f>G110</f>
        <v>8796.7000000000007</v>
      </c>
      <c r="H111" s="41"/>
      <c r="I111" s="41"/>
    </row>
    <row r="112" spans="1:9" ht="132.75" customHeight="1" x14ac:dyDescent="0.2">
      <c r="A112" s="33" t="s">
        <v>172</v>
      </c>
      <c r="B112" s="34" t="s">
        <v>35</v>
      </c>
      <c r="C112" s="35" t="s">
        <v>119</v>
      </c>
      <c r="D112" s="36" t="s">
        <v>319</v>
      </c>
      <c r="E112" s="36" t="s">
        <v>317</v>
      </c>
      <c r="F112" s="18" t="s">
        <v>311</v>
      </c>
      <c r="G112" s="19">
        <v>410</v>
      </c>
      <c r="H112" s="18" t="s">
        <v>340</v>
      </c>
      <c r="I112" s="18">
        <v>3</v>
      </c>
    </row>
    <row r="113" spans="1:9" ht="25.5" x14ac:dyDescent="0.2">
      <c r="A113" s="33"/>
      <c r="B113" s="34"/>
      <c r="C113" s="35"/>
      <c r="D113" s="36"/>
      <c r="E113" s="36"/>
      <c r="F113" s="18" t="s">
        <v>314</v>
      </c>
      <c r="G113" s="19">
        <v>410</v>
      </c>
      <c r="H113" s="18" t="s">
        <v>329</v>
      </c>
      <c r="I113" s="18">
        <v>60</v>
      </c>
    </row>
    <row r="114" spans="1:9" ht="82.5" customHeight="1" x14ac:dyDescent="0.2">
      <c r="A114" s="33" t="s">
        <v>173</v>
      </c>
      <c r="B114" s="34" t="s">
        <v>36</v>
      </c>
      <c r="C114" s="35" t="s">
        <v>119</v>
      </c>
      <c r="D114" s="36" t="s">
        <v>319</v>
      </c>
      <c r="E114" s="36" t="s">
        <v>317</v>
      </c>
      <c r="F114" s="18" t="s">
        <v>311</v>
      </c>
      <c r="G114" s="19">
        <v>85</v>
      </c>
      <c r="H114" s="18" t="s">
        <v>342</v>
      </c>
      <c r="I114" s="18" t="s">
        <v>174</v>
      </c>
    </row>
    <row r="115" spans="1:9" ht="38.25" x14ac:dyDescent="0.2">
      <c r="A115" s="33"/>
      <c r="B115" s="34"/>
      <c r="C115" s="35"/>
      <c r="D115" s="36"/>
      <c r="E115" s="36"/>
      <c r="F115" s="18" t="s">
        <v>314</v>
      </c>
      <c r="G115" s="19">
        <v>85</v>
      </c>
      <c r="H115" s="18" t="s">
        <v>452</v>
      </c>
      <c r="I115" s="18">
        <v>1</v>
      </c>
    </row>
    <row r="116" spans="1:9" ht="51.75" customHeight="1" x14ac:dyDescent="0.2">
      <c r="A116" s="33" t="s">
        <v>175</v>
      </c>
      <c r="B116" s="34" t="s">
        <v>37</v>
      </c>
      <c r="C116" s="35" t="s">
        <v>119</v>
      </c>
      <c r="D116" s="36" t="s">
        <v>319</v>
      </c>
      <c r="E116" s="36" t="s">
        <v>317</v>
      </c>
      <c r="F116" s="18" t="s">
        <v>311</v>
      </c>
      <c r="G116" s="19">
        <v>40</v>
      </c>
      <c r="H116" s="18" t="s">
        <v>453</v>
      </c>
      <c r="I116" s="18">
        <v>100</v>
      </c>
    </row>
    <row r="117" spans="1:9" ht="42.75" customHeight="1" x14ac:dyDescent="0.2">
      <c r="A117" s="33"/>
      <c r="B117" s="34"/>
      <c r="C117" s="35"/>
      <c r="D117" s="36"/>
      <c r="E117" s="36"/>
      <c r="F117" s="18" t="s">
        <v>314</v>
      </c>
      <c r="G117" s="19">
        <v>40</v>
      </c>
      <c r="H117" s="18" t="s">
        <v>454</v>
      </c>
      <c r="I117" s="18">
        <v>100</v>
      </c>
    </row>
    <row r="118" spans="1:9" ht="45" customHeight="1" x14ac:dyDescent="0.2">
      <c r="A118" s="33" t="s">
        <v>176</v>
      </c>
      <c r="B118" s="34" t="s">
        <v>38</v>
      </c>
      <c r="C118" s="35" t="s">
        <v>119</v>
      </c>
      <c r="D118" s="36" t="s">
        <v>319</v>
      </c>
      <c r="E118" s="36" t="s">
        <v>317</v>
      </c>
      <c r="F118" s="18" t="s">
        <v>311</v>
      </c>
      <c r="G118" s="19">
        <f>G119</f>
        <v>485.6</v>
      </c>
      <c r="H118" s="18" t="s">
        <v>455</v>
      </c>
      <c r="I118" s="18">
        <v>10</v>
      </c>
    </row>
    <row r="119" spans="1:9" ht="38.25" x14ac:dyDescent="0.2">
      <c r="A119" s="33"/>
      <c r="B119" s="34"/>
      <c r="C119" s="35"/>
      <c r="D119" s="36"/>
      <c r="E119" s="36"/>
      <c r="F119" s="18" t="s">
        <v>314</v>
      </c>
      <c r="G119" s="19">
        <f>491-5.4</f>
        <v>485.6</v>
      </c>
      <c r="H119" s="18" t="s">
        <v>343</v>
      </c>
      <c r="I119" s="18">
        <v>100</v>
      </c>
    </row>
    <row r="120" spans="1:9" ht="167.25" customHeight="1" x14ac:dyDescent="0.2">
      <c r="A120" s="33" t="s">
        <v>177</v>
      </c>
      <c r="B120" s="34" t="s">
        <v>39</v>
      </c>
      <c r="C120" s="35" t="s">
        <v>119</v>
      </c>
      <c r="D120" s="36" t="s">
        <v>319</v>
      </c>
      <c r="E120" s="36" t="s">
        <v>317</v>
      </c>
      <c r="F120" s="18" t="s">
        <v>311</v>
      </c>
      <c r="G120" s="19">
        <v>37.799999999999997</v>
      </c>
      <c r="H120" s="18" t="s">
        <v>340</v>
      </c>
      <c r="I120" s="18">
        <v>5</v>
      </c>
    </row>
    <row r="121" spans="1:9" ht="30" customHeight="1" x14ac:dyDescent="0.2">
      <c r="A121" s="33"/>
      <c r="B121" s="34"/>
      <c r="C121" s="35"/>
      <c r="D121" s="36"/>
      <c r="E121" s="36"/>
      <c r="F121" s="18" t="s">
        <v>314</v>
      </c>
      <c r="G121" s="19">
        <v>37.799999999999997</v>
      </c>
      <c r="H121" s="18" t="s">
        <v>329</v>
      </c>
      <c r="I121" s="18">
        <v>200</v>
      </c>
    </row>
    <row r="122" spans="1:9" ht="69.75" customHeight="1" x14ac:dyDescent="0.2">
      <c r="A122" s="33" t="s">
        <v>178</v>
      </c>
      <c r="B122" s="34" t="s">
        <v>40</v>
      </c>
      <c r="C122" s="35" t="s">
        <v>119</v>
      </c>
      <c r="D122" s="36" t="s">
        <v>319</v>
      </c>
      <c r="E122" s="36" t="s">
        <v>317</v>
      </c>
      <c r="F122" s="18" t="s">
        <v>311</v>
      </c>
      <c r="G122" s="19">
        <f>G123</f>
        <v>251.2</v>
      </c>
      <c r="H122" s="18" t="s">
        <v>456</v>
      </c>
      <c r="I122" s="18">
        <v>32</v>
      </c>
    </row>
    <row r="123" spans="1:9" ht="27.75" customHeight="1" x14ac:dyDescent="0.2">
      <c r="A123" s="33"/>
      <c r="B123" s="34"/>
      <c r="C123" s="35"/>
      <c r="D123" s="36"/>
      <c r="E123" s="36"/>
      <c r="F123" s="18" t="s">
        <v>314</v>
      </c>
      <c r="G123" s="19">
        <f>400-148.8</f>
        <v>251.2</v>
      </c>
      <c r="H123" s="18" t="s">
        <v>329</v>
      </c>
      <c r="I123" s="18">
        <v>130000</v>
      </c>
    </row>
    <row r="124" spans="1:9" ht="33" customHeight="1" x14ac:dyDescent="0.2">
      <c r="A124" s="33" t="s">
        <v>179</v>
      </c>
      <c r="B124" s="34" t="s">
        <v>41</v>
      </c>
      <c r="C124" s="35" t="s">
        <v>119</v>
      </c>
      <c r="D124" s="36" t="s">
        <v>319</v>
      </c>
      <c r="E124" s="36" t="s">
        <v>317</v>
      </c>
      <c r="F124" s="18" t="s">
        <v>311</v>
      </c>
      <c r="G124" s="19">
        <f>G125</f>
        <v>133</v>
      </c>
      <c r="H124" s="18" t="s">
        <v>449</v>
      </c>
      <c r="I124" s="18">
        <v>50</v>
      </c>
    </row>
    <row r="125" spans="1:9" ht="57" customHeight="1" x14ac:dyDescent="0.2">
      <c r="A125" s="33"/>
      <c r="B125" s="34"/>
      <c r="C125" s="35"/>
      <c r="D125" s="36"/>
      <c r="E125" s="36"/>
      <c r="F125" s="18" t="s">
        <v>314</v>
      </c>
      <c r="G125" s="19">
        <f>140-7</f>
        <v>133</v>
      </c>
      <c r="H125" s="18" t="s">
        <v>457</v>
      </c>
      <c r="I125" s="18">
        <v>30</v>
      </c>
    </row>
    <row r="126" spans="1:9" ht="52.5" customHeight="1" x14ac:dyDescent="0.2">
      <c r="A126" s="33" t="s">
        <v>180</v>
      </c>
      <c r="B126" s="34" t="s">
        <v>42</v>
      </c>
      <c r="C126" s="35" t="s">
        <v>119</v>
      </c>
      <c r="D126" s="36" t="s">
        <v>319</v>
      </c>
      <c r="E126" s="36" t="s">
        <v>317</v>
      </c>
      <c r="F126" s="18" t="s">
        <v>311</v>
      </c>
      <c r="G126" s="19">
        <v>48.1</v>
      </c>
      <c r="H126" s="18" t="s">
        <v>458</v>
      </c>
      <c r="I126" s="17">
        <v>294</v>
      </c>
    </row>
    <row r="127" spans="1:9" ht="63.75" x14ac:dyDescent="0.2">
      <c r="A127" s="33"/>
      <c r="B127" s="34"/>
      <c r="C127" s="35"/>
      <c r="D127" s="36"/>
      <c r="E127" s="36"/>
      <c r="F127" s="18" t="s">
        <v>314</v>
      </c>
      <c r="G127" s="19">
        <v>48.1</v>
      </c>
      <c r="H127" s="18" t="s">
        <v>459</v>
      </c>
      <c r="I127" s="17">
        <v>32</v>
      </c>
    </row>
    <row r="128" spans="1:9" ht="51" customHeight="1" x14ac:dyDescent="0.2">
      <c r="A128" s="33" t="s">
        <v>181</v>
      </c>
      <c r="B128" s="34" t="s">
        <v>43</v>
      </c>
      <c r="C128" s="35" t="s">
        <v>119</v>
      </c>
      <c r="D128" s="36" t="s">
        <v>319</v>
      </c>
      <c r="E128" s="36" t="s">
        <v>317</v>
      </c>
      <c r="F128" s="18" t="s">
        <v>311</v>
      </c>
      <c r="G128" s="19">
        <v>190</v>
      </c>
      <c r="H128" s="18" t="s">
        <v>460</v>
      </c>
      <c r="I128" s="18">
        <v>6</v>
      </c>
    </row>
    <row r="129" spans="1:9" ht="25.5" x14ac:dyDescent="0.2">
      <c r="A129" s="33"/>
      <c r="B129" s="34"/>
      <c r="C129" s="35"/>
      <c r="D129" s="36"/>
      <c r="E129" s="36"/>
      <c r="F129" s="18" t="s">
        <v>314</v>
      </c>
      <c r="G129" s="19">
        <v>190</v>
      </c>
      <c r="H129" s="18" t="s">
        <v>329</v>
      </c>
      <c r="I129" s="18">
        <v>60</v>
      </c>
    </row>
    <row r="130" spans="1:9" ht="40.5" customHeight="1" x14ac:dyDescent="0.2">
      <c r="A130" s="33" t="s">
        <v>182</v>
      </c>
      <c r="B130" s="34" t="s">
        <v>44</v>
      </c>
      <c r="C130" s="35" t="s">
        <v>119</v>
      </c>
      <c r="D130" s="36" t="s">
        <v>319</v>
      </c>
      <c r="E130" s="36" t="s">
        <v>317</v>
      </c>
      <c r="F130" s="18" t="s">
        <v>311</v>
      </c>
      <c r="G130" s="19">
        <v>3</v>
      </c>
      <c r="H130" s="18" t="s">
        <v>477</v>
      </c>
      <c r="I130" s="18" t="s">
        <v>498</v>
      </c>
    </row>
    <row r="131" spans="1:9" ht="60" customHeight="1" x14ac:dyDescent="0.2">
      <c r="A131" s="33"/>
      <c r="B131" s="34"/>
      <c r="C131" s="35"/>
      <c r="D131" s="36"/>
      <c r="E131" s="36"/>
      <c r="F131" s="18" t="s">
        <v>314</v>
      </c>
      <c r="G131" s="19">
        <v>3</v>
      </c>
      <c r="H131" s="18" t="s">
        <v>476</v>
      </c>
      <c r="I131" s="18" t="s">
        <v>498</v>
      </c>
    </row>
    <row r="132" spans="1:9" ht="42" customHeight="1" x14ac:dyDescent="0.2">
      <c r="A132" s="33" t="s">
        <v>183</v>
      </c>
      <c r="B132" s="34" t="s">
        <v>45</v>
      </c>
      <c r="C132" s="35" t="s">
        <v>119</v>
      </c>
      <c r="D132" s="36" t="s">
        <v>319</v>
      </c>
      <c r="E132" s="36" t="s">
        <v>317</v>
      </c>
      <c r="F132" s="18" t="s">
        <v>311</v>
      </c>
      <c r="G132" s="19">
        <v>54</v>
      </c>
      <c r="H132" s="18" t="s">
        <v>412</v>
      </c>
      <c r="I132" s="18">
        <v>40</v>
      </c>
    </row>
    <row r="133" spans="1:9" ht="51" x14ac:dyDescent="0.2">
      <c r="A133" s="33"/>
      <c r="B133" s="34"/>
      <c r="C133" s="35"/>
      <c r="D133" s="36"/>
      <c r="E133" s="36"/>
      <c r="F133" s="18" t="s">
        <v>314</v>
      </c>
      <c r="G133" s="19">
        <v>54</v>
      </c>
      <c r="H133" s="18" t="s">
        <v>461</v>
      </c>
      <c r="I133" s="18">
        <v>6</v>
      </c>
    </row>
    <row r="134" spans="1:9" ht="67.5" customHeight="1" x14ac:dyDescent="0.2">
      <c r="A134" s="33" t="s">
        <v>184</v>
      </c>
      <c r="B134" s="34" t="s">
        <v>46</v>
      </c>
      <c r="C134" s="35" t="s">
        <v>119</v>
      </c>
      <c r="D134" s="36" t="s">
        <v>319</v>
      </c>
      <c r="E134" s="36" t="s">
        <v>317</v>
      </c>
      <c r="F134" s="18" t="s">
        <v>311</v>
      </c>
      <c r="G134" s="19">
        <v>950</v>
      </c>
      <c r="H134" s="18" t="s">
        <v>462</v>
      </c>
      <c r="I134" s="18">
        <v>3</v>
      </c>
    </row>
    <row r="135" spans="1:9" ht="41.25" customHeight="1" x14ac:dyDescent="0.2">
      <c r="A135" s="33"/>
      <c r="B135" s="34"/>
      <c r="C135" s="35"/>
      <c r="D135" s="36"/>
      <c r="E135" s="36"/>
      <c r="F135" s="18" t="s">
        <v>314</v>
      </c>
      <c r="G135" s="19">
        <v>950</v>
      </c>
      <c r="H135" s="18" t="s">
        <v>463</v>
      </c>
      <c r="I135" s="18">
        <v>150</v>
      </c>
    </row>
    <row r="136" spans="1:9" ht="42.75" customHeight="1" x14ac:dyDescent="0.2">
      <c r="A136" s="33" t="s">
        <v>185</v>
      </c>
      <c r="B136" s="34" t="s">
        <v>47</v>
      </c>
      <c r="C136" s="35" t="s">
        <v>119</v>
      </c>
      <c r="D136" s="36" t="s">
        <v>319</v>
      </c>
      <c r="E136" s="36" t="s">
        <v>317</v>
      </c>
      <c r="F136" s="18" t="s">
        <v>311</v>
      </c>
      <c r="G136" s="19">
        <v>480</v>
      </c>
      <c r="H136" s="18" t="s">
        <v>464</v>
      </c>
      <c r="I136" s="18">
        <v>12</v>
      </c>
    </row>
    <row r="137" spans="1:9" ht="40.5" customHeight="1" x14ac:dyDescent="0.2">
      <c r="A137" s="33"/>
      <c r="B137" s="34"/>
      <c r="C137" s="35"/>
      <c r="D137" s="36"/>
      <c r="E137" s="36"/>
      <c r="F137" s="18" t="s">
        <v>314</v>
      </c>
      <c r="G137" s="19">
        <v>480</v>
      </c>
      <c r="H137" s="18" t="s">
        <v>344</v>
      </c>
      <c r="I137" s="18">
        <v>120</v>
      </c>
    </row>
    <row r="138" spans="1:9" ht="34.5" customHeight="1" x14ac:dyDescent="0.2">
      <c r="A138" s="33" t="s">
        <v>186</v>
      </c>
      <c r="B138" s="34" t="s">
        <v>48</v>
      </c>
      <c r="C138" s="35" t="s">
        <v>119</v>
      </c>
      <c r="D138" s="36" t="s">
        <v>319</v>
      </c>
      <c r="E138" s="36" t="s">
        <v>317</v>
      </c>
      <c r="F138" s="18" t="s">
        <v>311</v>
      </c>
      <c r="G138" s="19">
        <f>G139</f>
        <v>427.9</v>
      </c>
      <c r="H138" s="18" t="s">
        <v>464</v>
      </c>
      <c r="I138" s="18">
        <v>12</v>
      </c>
    </row>
    <row r="139" spans="1:9" ht="51" x14ac:dyDescent="0.2">
      <c r="A139" s="33"/>
      <c r="B139" s="34"/>
      <c r="C139" s="35"/>
      <c r="D139" s="36"/>
      <c r="E139" s="36"/>
      <c r="F139" s="18" t="s">
        <v>314</v>
      </c>
      <c r="G139" s="19">
        <f>430-2.1</f>
        <v>427.9</v>
      </c>
      <c r="H139" s="18" t="s">
        <v>345</v>
      </c>
      <c r="I139" s="18">
        <v>120</v>
      </c>
    </row>
    <row r="140" spans="1:9" ht="75.75" customHeight="1" x14ac:dyDescent="0.2">
      <c r="A140" s="33" t="s">
        <v>187</v>
      </c>
      <c r="B140" s="34" t="s">
        <v>49</v>
      </c>
      <c r="C140" s="35" t="s">
        <v>119</v>
      </c>
      <c r="D140" s="36" t="s">
        <v>319</v>
      </c>
      <c r="E140" s="36" t="s">
        <v>317</v>
      </c>
      <c r="F140" s="18" t="s">
        <v>311</v>
      </c>
      <c r="G140" s="19">
        <f>G141</f>
        <v>289.60000000000002</v>
      </c>
      <c r="H140" s="18" t="s">
        <v>465</v>
      </c>
      <c r="I140" s="17">
        <v>30</v>
      </c>
    </row>
    <row r="141" spans="1:9" ht="25.5" x14ac:dyDescent="0.2">
      <c r="A141" s="33"/>
      <c r="B141" s="34"/>
      <c r="C141" s="35"/>
      <c r="D141" s="36"/>
      <c r="E141" s="36"/>
      <c r="F141" s="18" t="s">
        <v>314</v>
      </c>
      <c r="G141" s="19">
        <f>300-10.4</f>
        <v>289.60000000000002</v>
      </c>
      <c r="H141" s="18" t="s">
        <v>329</v>
      </c>
      <c r="I141" s="30">
        <v>120</v>
      </c>
    </row>
    <row r="142" spans="1:9" ht="32.25" customHeight="1" x14ac:dyDescent="0.2">
      <c r="A142" s="33" t="s">
        <v>188</v>
      </c>
      <c r="B142" s="34" t="s">
        <v>50</v>
      </c>
      <c r="C142" s="35" t="s">
        <v>119</v>
      </c>
      <c r="D142" s="36" t="s">
        <v>319</v>
      </c>
      <c r="E142" s="36" t="s">
        <v>317</v>
      </c>
      <c r="F142" s="18" t="s">
        <v>311</v>
      </c>
      <c r="G142" s="19">
        <v>90</v>
      </c>
      <c r="H142" s="18" t="s">
        <v>346</v>
      </c>
      <c r="I142" s="18" t="s">
        <v>113</v>
      </c>
    </row>
    <row r="143" spans="1:9" ht="57.75" customHeight="1" x14ac:dyDescent="0.2">
      <c r="A143" s="33"/>
      <c r="B143" s="34"/>
      <c r="C143" s="35"/>
      <c r="D143" s="36"/>
      <c r="E143" s="36"/>
      <c r="F143" s="18" t="s">
        <v>314</v>
      </c>
      <c r="G143" s="19">
        <v>90</v>
      </c>
      <c r="H143" s="18" t="s">
        <v>347</v>
      </c>
      <c r="I143" s="18">
        <v>40</v>
      </c>
    </row>
    <row r="144" spans="1:9" ht="28.5" customHeight="1" x14ac:dyDescent="0.2">
      <c r="A144" s="33" t="s">
        <v>189</v>
      </c>
      <c r="B144" s="34" t="s">
        <v>51</v>
      </c>
      <c r="C144" s="35" t="s">
        <v>119</v>
      </c>
      <c r="D144" s="36" t="s">
        <v>319</v>
      </c>
      <c r="E144" s="36" t="s">
        <v>317</v>
      </c>
      <c r="F144" s="18" t="s">
        <v>311</v>
      </c>
      <c r="G144" s="19">
        <f>G145</f>
        <v>4791.5</v>
      </c>
      <c r="H144" s="18" t="s">
        <v>466</v>
      </c>
      <c r="I144" s="18">
        <v>1000</v>
      </c>
    </row>
    <row r="145" spans="1:9" ht="41.25" customHeight="1" x14ac:dyDescent="0.2">
      <c r="A145" s="33"/>
      <c r="B145" s="34"/>
      <c r="C145" s="35"/>
      <c r="D145" s="36"/>
      <c r="E145" s="36"/>
      <c r="F145" s="18" t="s">
        <v>314</v>
      </c>
      <c r="G145" s="19">
        <f>5100-308.5</f>
        <v>4791.5</v>
      </c>
      <c r="H145" s="18" t="s">
        <v>349</v>
      </c>
      <c r="I145" s="18">
        <v>170000</v>
      </c>
    </row>
    <row r="146" spans="1:9" ht="70.5" customHeight="1" x14ac:dyDescent="0.2">
      <c r="A146" s="33" t="s">
        <v>190</v>
      </c>
      <c r="B146" s="34" t="s">
        <v>52</v>
      </c>
      <c r="C146" s="35" t="s">
        <v>119</v>
      </c>
      <c r="D146" s="36" t="s">
        <v>319</v>
      </c>
      <c r="E146" s="36" t="s">
        <v>317</v>
      </c>
      <c r="F146" s="18" t="s">
        <v>311</v>
      </c>
      <c r="G146" s="19">
        <v>30</v>
      </c>
      <c r="H146" s="18" t="s">
        <v>467</v>
      </c>
      <c r="I146" s="17">
        <v>8</v>
      </c>
    </row>
    <row r="147" spans="1:9" ht="95.25" customHeight="1" x14ac:dyDescent="0.2">
      <c r="A147" s="33"/>
      <c r="B147" s="34"/>
      <c r="C147" s="35"/>
      <c r="D147" s="36"/>
      <c r="E147" s="36"/>
      <c r="F147" s="18" t="s">
        <v>314</v>
      </c>
      <c r="G147" s="19">
        <v>30</v>
      </c>
      <c r="H147" s="18" t="s">
        <v>468</v>
      </c>
      <c r="I147" s="17">
        <v>50</v>
      </c>
    </row>
    <row r="148" spans="1:9" s="4" customFormat="1" ht="38.25" customHeight="1" x14ac:dyDescent="0.2">
      <c r="A148" s="50" t="s">
        <v>191</v>
      </c>
      <c r="B148" s="38" t="s">
        <v>192</v>
      </c>
      <c r="C148" s="41" t="s">
        <v>193</v>
      </c>
      <c r="D148" s="41" t="s">
        <v>120</v>
      </c>
      <c r="E148" s="41" t="s">
        <v>120</v>
      </c>
      <c r="F148" s="20" t="s">
        <v>311</v>
      </c>
      <c r="G148" s="12">
        <f>G150+G152+G154+G156+G158+G160+G162+G164+G166</f>
        <v>1160</v>
      </c>
      <c r="H148" s="40" t="s">
        <v>120</v>
      </c>
      <c r="I148" s="41" t="s">
        <v>120</v>
      </c>
    </row>
    <row r="149" spans="1:9" s="4" customFormat="1" x14ac:dyDescent="0.2">
      <c r="A149" s="50"/>
      <c r="B149" s="38"/>
      <c r="C149" s="41"/>
      <c r="D149" s="41"/>
      <c r="E149" s="41"/>
      <c r="F149" s="20" t="s">
        <v>314</v>
      </c>
      <c r="G149" s="12">
        <v>1160</v>
      </c>
      <c r="H149" s="40"/>
      <c r="I149" s="41"/>
    </row>
    <row r="150" spans="1:9" ht="50.25" customHeight="1" x14ac:dyDescent="0.2">
      <c r="A150" s="33" t="s">
        <v>194</v>
      </c>
      <c r="B150" s="34" t="s">
        <v>53</v>
      </c>
      <c r="C150" s="35" t="s">
        <v>193</v>
      </c>
      <c r="D150" s="36" t="s">
        <v>319</v>
      </c>
      <c r="E150" s="36" t="s">
        <v>321</v>
      </c>
      <c r="F150" s="18" t="s">
        <v>311</v>
      </c>
      <c r="G150" s="19">
        <v>60</v>
      </c>
      <c r="H150" s="28" t="s">
        <v>323</v>
      </c>
      <c r="I150" s="27">
        <v>1</v>
      </c>
    </row>
    <row r="151" spans="1:9" ht="29.25" customHeight="1" x14ac:dyDescent="0.2">
      <c r="A151" s="33"/>
      <c r="B151" s="34"/>
      <c r="C151" s="35"/>
      <c r="D151" s="36"/>
      <c r="E151" s="36"/>
      <c r="F151" s="18" t="s">
        <v>314</v>
      </c>
      <c r="G151" s="19">
        <v>60</v>
      </c>
      <c r="H151" s="28" t="s">
        <v>491</v>
      </c>
      <c r="I151" s="27">
        <v>500</v>
      </c>
    </row>
    <row r="152" spans="1:9" ht="45.75" customHeight="1" x14ac:dyDescent="0.2">
      <c r="A152" s="33" t="s">
        <v>195</v>
      </c>
      <c r="B152" s="34" t="s">
        <v>54</v>
      </c>
      <c r="C152" s="35" t="s">
        <v>193</v>
      </c>
      <c r="D152" s="36" t="s">
        <v>319</v>
      </c>
      <c r="E152" s="36" t="s">
        <v>321</v>
      </c>
      <c r="F152" s="18" t="s">
        <v>311</v>
      </c>
      <c r="G152" s="19">
        <v>0</v>
      </c>
      <c r="H152" s="28" t="s">
        <v>401</v>
      </c>
      <c r="I152" s="27">
        <v>230000</v>
      </c>
    </row>
    <row r="153" spans="1:9" ht="82.5" customHeight="1" x14ac:dyDescent="0.2">
      <c r="A153" s="33"/>
      <c r="B153" s="34"/>
      <c r="C153" s="35"/>
      <c r="D153" s="36"/>
      <c r="E153" s="36"/>
      <c r="F153" s="18" t="s">
        <v>314</v>
      </c>
      <c r="G153" s="19">
        <v>0</v>
      </c>
      <c r="H153" s="28" t="s">
        <v>390</v>
      </c>
      <c r="I153" s="27">
        <v>80</v>
      </c>
    </row>
    <row r="154" spans="1:9" ht="37.5" customHeight="1" x14ac:dyDescent="0.2">
      <c r="A154" s="33" t="s">
        <v>196</v>
      </c>
      <c r="B154" s="34" t="s">
        <v>55</v>
      </c>
      <c r="C154" s="35" t="s">
        <v>193</v>
      </c>
      <c r="D154" s="36" t="s">
        <v>319</v>
      </c>
      <c r="E154" s="36" t="s">
        <v>321</v>
      </c>
      <c r="F154" s="18" t="s">
        <v>311</v>
      </c>
      <c r="G154" s="19">
        <v>100</v>
      </c>
      <c r="H154" s="28" t="s">
        <v>323</v>
      </c>
      <c r="I154" s="27">
        <v>1</v>
      </c>
    </row>
    <row r="155" spans="1:9" ht="69" customHeight="1" x14ac:dyDescent="0.2">
      <c r="A155" s="33"/>
      <c r="B155" s="34"/>
      <c r="C155" s="35"/>
      <c r="D155" s="36"/>
      <c r="E155" s="36"/>
      <c r="F155" s="18" t="s">
        <v>314</v>
      </c>
      <c r="G155" s="19">
        <v>100</v>
      </c>
      <c r="H155" s="28" t="s">
        <v>490</v>
      </c>
      <c r="I155" s="27">
        <v>20</v>
      </c>
    </row>
    <row r="156" spans="1:9" ht="45.75" customHeight="1" x14ac:dyDescent="0.2">
      <c r="A156" s="33" t="s">
        <v>197</v>
      </c>
      <c r="B156" s="34" t="s">
        <v>56</v>
      </c>
      <c r="C156" s="35" t="s">
        <v>193</v>
      </c>
      <c r="D156" s="36" t="s">
        <v>319</v>
      </c>
      <c r="E156" s="36" t="s">
        <v>321</v>
      </c>
      <c r="F156" s="18" t="s">
        <v>311</v>
      </c>
      <c r="G156" s="19">
        <v>100</v>
      </c>
      <c r="H156" s="28" t="s">
        <v>400</v>
      </c>
      <c r="I156" s="27">
        <v>1</v>
      </c>
    </row>
    <row r="157" spans="1:9" ht="51" x14ac:dyDescent="0.2">
      <c r="A157" s="33"/>
      <c r="B157" s="34"/>
      <c r="C157" s="35"/>
      <c r="D157" s="36"/>
      <c r="E157" s="36"/>
      <c r="F157" s="18" t="s">
        <v>314</v>
      </c>
      <c r="G157" s="19">
        <v>100</v>
      </c>
      <c r="H157" s="28" t="s">
        <v>392</v>
      </c>
      <c r="I157" s="27">
        <v>50</v>
      </c>
    </row>
    <row r="158" spans="1:9" ht="33.75" customHeight="1" x14ac:dyDescent="0.2">
      <c r="A158" s="33" t="s">
        <v>198</v>
      </c>
      <c r="B158" s="34" t="s">
        <v>57</v>
      </c>
      <c r="C158" s="35" t="s">
        <v>193</v>
      </c>
      <c r="D158" s="36" t="s">
        <v>319</v>
      </c>
      <c r="E158" s="36" t="s">
        <v>321</v>
      </c>
      <c r="F158" s="18" t="s">
        <v>311</v>
      </c>
      <c r="G158" s="19">
        <v>150</v>
      </c>
      <c r="H158" s="28" t="s">
        <v>402</v>
      </c>
      <c r="I158" s="27">
        <v>50</v>
      </c>
    </row>
    <row r="159" spans="1:9" ht="57" customHeight="1" x14ac:dyDescent="0.2">
      <c r="A159" s="33"/>
      <c r="B159" s="34"/>
      <c r="C159" s="35"/>
      <c r="D159" s="36"/>
      <c r="E159" s="36"/>
      <c r="F159" s="18" t="s">
        <v>314</v>
      </c>
      <c r="G159" s="19">
        <v>150</v>
      </c>
      <c r="H159" s="28" t="s">
        <v>391</v>
      </c>
      <c r="I159" s="27">
        <v>4350</v>
      </c>
    </row>
    <row r="160" spans="1:9" ht="32.25" customHeight="1" x14ac:dyDescent="0.2">
      <c r="A160" s="33" t="s">
        <v>199</v>
      </c>
      <c r="B160" s="34" t="s">
        <v>58</v>
      </c>
      <c r="C160" s="35" t="s">
        <v>193</v>
      </c>
      <c r="D160" s="36" t="s">
        <v>319</v>
      </c>
      <c r="E160" s="36" t="s">
        <v>321</v>
      </c>
      <c r="F160" s="18" t="s">
        <v>311</v>
      </c>
      <c r="G160" s="19">
        <v>200</v>
      </c>
      <c r="H160" s="28" t="s">
        <v>323</v>
      </c>
      <c r="I160" s="27">
        <v>1</v>
      </c>
    </row>
    <row r="161" spans="1:9" ht="55.5" customHeight="1" x14ac:dyDescent="0.2">
      <c r="A161" s="33"/>
      <c r="B161" s="34"/>
      <c r="C161" s="35"/>
      <c r="D161" s="36"/>
      <c r="E161" s="36"/>
      <c r="F161" s="18" t="s">
        <v>314</v>
      </c>
      <c r="G161" s="19">
        <v>200</v>
      </c>
      <c r="H161" s="28" t="s">
        <v>393</v>
      </c>
      <c r="I161" s="27">
        <v>60</v>
      </c>
    </row>
    <row r="162" spans="1:9" ht="96" customHeight="1" x14ac:dyDescent="0.2">
      <c r="A162" s="33" t="s">
        <v>200</v>
      </c>
      <c r="B162" s="34" t="s">
        <v>394</v>
      </c>
      <c r="C162" s="35" t="s">
        <v>193</v>
      </c>
      <c r="D162" s="36" t="s">
        <v>319</v>
      </c>
      <c r="E162" s="36" t="s">
        <v>321</v>
      </c>
      <c r="F162" s="18" t="s">
        <v>311</v>
      </c>
      <c r="G162" s="19">
        <v>250</v>
      </c>
      <c r="H162" s="28" t="s">
        <v>399</v>
      </c>
      <c r="I162" s="27">
        <v>6</v>
      </c>
    </row>
    <row r="163" spans="1:9" ht="83.25" customHeight="1" x14ac:dyDescent="0.2">
      <c r="A163" s="33"/>
      <c r="B163" s="34"/>
      <c r="C163" s="35"/>
      <c r="D163" s="36"/>
      <c r="E163" s="36"/>
      <c r="F163" s="18" t="s">
        <v>314</v>
      </c>
      <c r="G163" s="19">
        <v>250</v>
      </c>
      <c r="H163" s="28" t="s">
        <v>395</v>
      </c>
      <c r="I163" s="27">
        <v>250</v>
      </c>
    </row>
    <row r="164" spans="1:9" ht="51" x14ac:dyDescent="0.2">
      <c r="A164" s="33" t="s">
        <v>201</v>
      </c>
      <c r="B164" s="34" t="s">
        <v>59</v>
      </c>
      <c r="C164" s="35" t="s">
        <v>193</v>
      </c>
      <c r="D164" s="36" t="s">
        <v>319</v>
      </c>
      <c r="E164" s="36" t="s">
        <v>321</v>
      </c>
      <c r="F164" s="18" t="s">
        <v>311</v>
      </c>
      <c r="G164" s="19">
        <v>200</v>
      </c>
      <c r="H164" s="22" t="s">
        <v>397</v>
      </c>
      <c r="I164" s="27">
        <v>1</v>
      </c>
    </row>
    <row r="165" spans="1:9" ht="51" x14ac:dyDescent="0.2">
      <c r="A165" s="33"/>
      <c r="B165" s="34"/>
      <c r="C165" s="35"/>
      <c r="D165" s="36"/>
      <c r="E165" s="36"/>
      <c r="F165" s="18" t="s">
        <v>314</v>
      </c>
      <c r="G165" s="19">
        <v>200</v>
      </c>
      <c r="H165" s="22" t="s">
        <v>497</v>
      </c>
      <c r="I165" s="27">
        <v>150</v>
      </c>
    </row>
    <row r="166" spans="1:9" ht="25.5" x14ac:dyDescent="0.2">
      <c r="A166" s="33" t="s">
        <v>202</v>
      </c>
      <c r="B166" s="34" t="s">
        <v>60</v>
      </c>
      <c r="C166" s="35" t="s">
        <v>193</v>
      </c>
      <c r="D166" s="36" t="s">
        <v>319</v>
      </c>
      <c r="E166" s="36" t="s">
        <v>321</v>
      </c>
      <c r="F166" s="18" t="s">
        <v>311</v>
      </c>
      <c r="G166" s="19">
        <v>100</v>
      </c>
      <c r="H166" s="28" t="s">
        <v>398</v>
      </c>
      <c r="I166" s="27">
        <v>1</v>
      </c>
    </row>
    <row r="167" spans="1:9" ht="38.25" x14ac:dyDescent="0.2">
      <c r="A167" s="33"/>
      <c r="B167" s="34"/>
      <c r="C167" s="35"/>
      <c r="D167" s="36"/>
      <c r="E167" s="36"/>
      <c r="F167" s="18" t="s">
        <v>314</v>
      </c>
      <c r="G167" s="19">
        <v>100</v>
      </c>
      <c r="H167" s="28" t="s">
        <v>396</v>
      </c>
      <c r="I167" s="27">
        <v>10</v>
      </c>
    </row>
    <row r="168" spans="1:9" s="3" customFormat="1" ht="67.5" customHeight="1" x14ac:dyDescent="0.25">
      <c r="A168" s="48" t="s">
        <v>114</v>
      </c>
      <c r="B168" s="47" t="s">
        <v>203</v>
      </c>
      <c r="C168" s="47" t="s">
        <v>119</v>
      </c>
      <c r="D168" s="47" t="s">
        <v>120</v>
      </c>
      <c r="E168" s="47" t="s">
        <v>120</v>
      </c>
      <c r="F168" s="18" t="s">
        <v>311</v>
      </c>
      <c r="G168" s="13">
        <f>G170</f>
        <v>26474.1</v>
      </c>
      <c r="H168" s="47" t="s">
        <v>120</v>
      </c>
      <c r="I168" s="47" t="s">
        <v>120</v>
      </c>
    </row>
    <row r="169" spans="1:9" s="3" customFormat="1" ht="13.5" x14ac:dyDescent="0.25">
      <c r="A169" s="48"/>
      <c r="B169" s="47"/>
      <c r="C169" s="47"/>
      <c r="D169" s="47"/>
      <c r="E169" s="47"/>
      <c r="F169" s="18" t="s">
        <v>314</v>
      </c>
      <c r="G169" s="13">
        <f>G168</f>
        <v>26474.1</v>
      </c>
      <c r="H169" s="47"/>
      <c r="I169" s="47"/>
    </row>
    <row r="170" spans="1:9" s="4" customFormat="1" ht="51" customHeight="1" x14ac:dyDescent="0.2">
      <c r="A170" s="50" t="s">
        <v>204</v>
      </c>
      <c r="B170" s="38" t="s">
        <v>61</v>
      </c>
      <c r="C170" s="41" t="s">
        <v>119</v>
      </c>
      <c r="D170" s="41" t="s">
        <v>120</v>
      </c>
      <c r="E170" s="41" t="s">
        <v>120</v>
      </c>
      <c r="F170" s="18" t="s">
        <v>311</v>
      </c>
      <c r="G170" s="12">
        <f>G172+G174+G176+G178+G180+G182+G185+G187+G189+G192+G194+G196+G198</f>
        <v>26474.1</v>
      </c>
      <c r="H170" s="52" t="s">
        <v>120</v>
      </c>
      <c r="I170" s="41" t="s">
        <v>120</v>
      </c>
    </row>
    <row r="171" spans="1:9" s="4" customFormat="1" x14ac:dyDescent="0.2">
      <c r="A171" s="50"/>
      <c r="B171" s="38"/>
      <c r="C171" s="41"/>
      <c r="D171" s="41"/>
      <c r="E171" s="41"/>
      <c r="F171" s="18" t="s">
        <v>314</v>
      </c>
      <c r="G171" s="12">
        <f>G170</f>
        <v>26474.1</v>
      </c>
      <c r="H171" s="52"/>
      <c r="I171" s="41"/>
    </row>
    <row r="172" spans="1:9" ht="64.5" customHeight="1" x14ac:dyDescent="0.2">
      <c r="A172" s="33" t="s">
        <v>205</v>
      </c>
      <c r="B172" s="34" t="s">
        <v>62</v>
      </c>
      <c r="C172" s="35" t="s">
        <v>119</v>
      </c>
      <c r="D172" s="36" t="s">
        <v>320</v>
      </c>
      <c r="E172" s="36" t="s">
        <v>322</v>
      </c>
      <c r="F172" s="18" t="s">
        <v>311</v>
      </c>
      <c r="G172" s="19">
        <v>3350</v>
      </c>
      <c r="H172" s="18" t="s">
        <v>421</v>
      </c>
      <c r="I172" s="27">
        <v>32</v>
      </c>
    </row>
    <row r="173" spans="1:9" ht="63.75" x14ac:dyDescent="0.2">
      <c r="A173" s="33"/>
      <c r="B173" s="34"/>
      <c r="C173" s="35"/>
      <c r="D173" s="36"/>
      <c r="E173" s="36"/>
      <c r="F173" s="18" t="s">
        <v>314</v>
      </c>
      <c r="G173" s="19">
        <v>3350</v>
      </c>
      <c r="H173" s="18" t="s">
        <v>418</v>
      </c>
      <c r="I173" s="27">
        <v>0</v>
      </c>
    </row>
    <row r="174" spans="1:9" ht="39.75" customHeight="1" x14ac:dyDescent="0.2">
      <c r="A174" s="33" t="s">
        <v>206</v>
      </c>
      <c r="B174" s="34" t="s">
        <v>63</v>
      </c>
      <c r="C174" s="35" t="s">
        <v>119</v>
      </c>
      <c r="D174" s="36" t="s">
        <v>320</v>
      </c>
      <c r="E174" s="36" t="s">
        <v>322</v>
      </c>
      <c r="F174" s="18" t="s">
        <v>311</v>
      </c>
      <c r="G174" s="19">
        <v>0</v>
      </c>
      <c r="H174" s="18" t="s">
        <v>350</v>
      </c>
      <c r="I174" s="27">
        <v>1200</v>
      </c>
    </row>
    <row r="175" spans="1:9" ht="38.25" x14ac:dyDescent="0.2">
      <c r="A175" s="33"/>
      <c r="B175" s="34"/>
      <c r="C175" s="35"/>
      <c r="D175" s="36"/>
      <c r="E175" s="36"/>
      <c r="F175" s="18" t="s">
        <v>314</v>
      </c>
      <c r="G175" s="19">
        <v>0</v>
      </c>
      <c r="H175" s="18" t="s">
        <v>351</v>
      </c>
      <c r="I175" s="27">
        <v>40</v>
      </c>
    </row>
    <row r="176" spans="1:9" ht="104.25" customHeight="1" x14ac:dyDescent="0.2">
      <c r="A176" s="33" t="s">
        <v>207</v>
      </c>
      <c r="B176" s="34" t="s">
        <v>64</v>
      </c>
      <c r="C176" s="35" t="s">
        <v>119</v>
      </c>
      <c r="D176" s="36" t="s">
        <v>320</v>
      </c>
      <c r="E176" s="36" t="s">
        <v>322</v>
      </c>
      <c r="F176" s="18" t="s">
        <v>311</v>
      </c>
      <c r="G176" s="19">
        <v>126</v>
      </c>
      <c r="H176" s="18" t="s">
        <v>417</v>
      </c>
      <c r="I176" s="27">
        <v>30</v>
      </c>
    </row>
    <row r="177" spans="1:9" ht="25.5" x14ac:dyDescent="0.2">
      <c r="A177" s="33"/>
      <c r="B177" s="34"/>
      <c r="C177" s="35"/>
      <c r="D177" s="36"/>
      <c r="E177" s="36"/>
      <c r="F177" s="18" t="s">
        <v>314</v>
      </c>
      <c r="G177" s="19">
        <v>126</v>
      </c>
      <c r="H177" s="18" t="s">
        <v>352</v>
      </c>
      <c r="I177" s="27">
        <v>1863</v>
      </c>
    </row>
    <row r="178" spans="1:9" ht="39" customHeight="1" x14ac:dyDescent="0.2">
      <c r="A178" s="33" t="s">
        <v>208</v>
      </c>
      <c r="B178" s="34" t="s">
        <v>65</v>
      </c>
      <c r="C178" s="35" t="s">
        <v>119</v>
      </c>
      <c r="D178" s="36" t="s">
        <v>320</v>
      </c>
      <c r="E178" s="36" t="s">
        <v>322</v>
      </c>
      <c r="F178" s="18" t="s">
        <v>311</v>
      </c>
      <c r="G178" s="19">
        <f>G179</f>
        <v>20638</v>
      </c>
      <c r="H178" s="28" t="s">
        <v>415</v>
      </c>
      <c r="I178" s="27">
        <v>2</v>
      </c>
    </row>
    <row r="179" spans="1:9" ht="59.25" customHeight="1" x14ac:dyDescent="0.2">
      <c r="A179" s="33"/>
      <c r="B179" s="34"/>
      <c r="C179" s="35"/>
      <c r="D179" s="36"/>
      <c r="E179" s="36"/>
      <c r="F179" s="18" t="s">
        <v>314</v>
      </c>
      <c r="G179" s="19">
        <f>19770.5+867.5</f>
        <v>20638</v>
      </c>
      <c r="H179" s="28" t="s">
        <v>416</v>
      </c>
      <c r="I179" s="27">
        <v>0</v>
      </c>
    </row>
    <row r="180" spans="1:9" ht="39" customHeight="1" x14ac:dyDescent="0.2">
      <c r="A180" s="33" t="s">
        <v>209</v>
      </c>
      <c r="B180" s="34" t="s">
        <v>66</v>
      </c>
      <c r="C180" s="35" t="s">
        <v>119</v>
      </c>
      <c r="D180" s="36" t="s">
        <v>320</v>
      </c>
      <c r="E180" s="36" t="s">
        <v>322</v>
      </c>
      <c r="F180" s="18" t="s">
        <v>311</v>
      </c>
      <c r="G180" s="19">
        <v>0</v>
      </c>
      <c r="H180" s="18" t="s">
        <v>353</v>
      </c>
      <c r="I180" s="27">
        <v>1000</v>
      </c>
    </row>
    <row r="181" spans="1:9" ht="38.25" x14ac:dyDescent="0.2">
      <c r="A181" s="33"/>
      <c r="B181" s="34"/>
      <c r="C181" s="35"/>
      <c r="D181" s="36"/>
      <c r="E181" s="36"/>
      <c r="F181" s="18" t="s">
        <v>314</v>
      </c>
      <c r="G181" s="19">
        <v>0</v>
      </c>
      <c r="H181" s="18" t="s">
        <v>334</v>
      </c>
      <c r="I181" s="27">
        <v>10</v>
      </c>
    </row>
    <row r="182" spans="1:9" ht="51" customHeight="1" x14ac:dyDescent="0.2">
      <c r="A182" s="33" t="s">
        <v>210</v>
      </c>
      <c r="B182" s="34" t="s">
        <v>67</v>
      </c>
      <c r="C182" s="35" t="s">
        <v>119</v>
      </c>
      <c r="D182" s="36" t="s">
        <v>320</v>
      </c>
      <c r="E182" s="36" t="s">
        <v>322</v>
      </c>
      <c r="F182" s="18" t="s">
        <v>311</v>
      </c>
      <c r="G182" s="19">
        <v>0</v>
      </c>
      <c r="H182" s="18" t="s">
        <v>354</v>
      </c>
      <c r="I182" s="5">
        <v>95</v>
      </c>
    </row>
    <row r="183" spans="1:9" ht="63.75" x14ac:dyDescent="0.2">
      <c r="A183" s="33"/>
      <c r="B183" s="34"/>
      <c r="C183" s="35"/>
      <c r="D183" s="36"/>
      <c r="E183" s="36"/>
      <c r="F183" s="35" t="s">
        <v>314</v>
      </c>
      <c r="G183" s="36">
        <v>0</v>
      </c>
      <c r="H183" s="18" t="s">
        <v>355</v>
      </c>
      <c r="I183" s="5">
        <v>100</v>
      </c>
    </row>
    <row r="184" spans="1:9" ht="63.75" x14ac:dyDescent="0.2">
      <c r="A184" s="33"/>
      <c r="B184" s="34"/>
      <c r="C184" s="35"/>
      <c r="D184" s="36"/>
      <c r="E184" s="36"/>
      <c r="F184" s="35"/>
      <c r="G184" s="36"/>
      <c r="H184" s="18" t="s">
        <v>356</v>
      </c>
      <c r="I184" s="5">
        <v>0</v>
      </c>
    </row>
    <row r="185" spans="1:9" ht="51" customHeight="1" x14ac:dyDescent="0.2">
      <c r="A185" s="33" t="s">
        <v>211</v>
      </c>
      <c r="B185" s="34" t="s">
        <v>68</v>
      </c>
      <c r="C185" s="35" t="s">
        <v>119</v>
      </c>
      <c r="D185" s="36" t="s">
        <v>320</v>
      </c>
      <c r="E185" s="36" t="s">
        <v>322</v>
      </c>
      <c r="F185" s="18" t="s">
        <v>311</v>
      </c>
      <c r="G185" s="19">
        <v>0</v>
      </c>
      <c r="H185" s="18" t="s">
        <v>358</v>
      </c>
      <c r="I185" s="27">
        <v>1000</v>
      </c>
    </row>
    <row r="186" spans="1:9" ht="38.25" x14ac:dyDescent="0.2">
      <c r="A186" s="33"/>
      <c r="B186" s="34"/>
      <c r="C186" s="35"/>
      <c r="D186" s="36"/>
      <c r="E186" s="36"/>
      <c r="F186" s="18" t="s">
        <v>314</v>
      </c>
      <c r="G186" s="19">
        <v>0</v>
      </c>
      <c r="H186" s="18" t="s">
        <v>359</v>
      </c>
      <c r="I186" s="27">
        <v>400</v>
      </c>
    </row>
    <row r="187" spans="1:9" ht="63" customHeight="1" x14ac:dyDescent="0.2">
      <c r="A187" s="33" t="s">
        <v>212</v>
      </c>
      <c r="B187" s="34" t="s">
        <v>69</v>
      </c>
      <c r="C187" s="35" t="s">
        <v>119</v>
      </c>
      <c r="D187" s="36" t="s">
        <v>320</v>
      </c>
      <c r="E187" s="36" t="s">
        <v>322</v>
      </c>
      <c r="F187" s="18" t="s">
        <v>311</v>
      </c>
      <c r="G187" s="19">
        <v>0</v>
      </c>
      <c r="H187" s="18" t="s">
        <v>357</v>
      </c>
      <c r="I187" s="27">
        <v>108</v>
      </c>
    </row>
    <row r="188" spans="1:9" ht="39.75" customHeight="1" x14ac:dyDescent="0.2">
      <c r="A188" s="33"/>
      <c r="B188" s="34"/>
      <c r="C188" s="35"/>
      <c r="D188" s="36"/>
      <c r="E188" s="36"/>
      <c r="F188" s="18" t="s">
        <v>314</v>
      </c>
      <c r="G188" s="19">
        <v>0</v>
      </c>
      <c r="H188" s="18" t="s">
        <v>334</v>
      </c>
      <c r="I188" s="27">
        <v>40</v>
      </c>
    </row>
    <row r="189" spans="1:9" ht="40.5" customHeight="1" x14ac:dyDescent="0.2">
      <c r="A189" s="33" t="s">
        <v>213</v>
      </c>
      <c r="B189" s="34" t="s">
        <v>70</v>
      </c>
      <c r="C189" s="35" t="s">
        <v>119</v>
      </c>
      <c r="D189" s="36" t="s">
        <v>320</v>
      </c>
      <c r="E189" s="36" t="s">
        <v>322</v>
      </c>
      <c r="F189" s="18" t="s">
        <v>311</v>
      </c>
      <c r="G189" s="19">
        <v>0</v>
      </c>
      <c r="H189" s="18" t="s">
        <v>360</v>
      </c>
      <c r="I189" s="27">
        <v>2700</v>
      </c>
    </row>
    <row r="190" spans="1:9" ht="38.25" x14ac:dyDescent="0.2">
      <c r="A190" s="33"/>
      <c r="B190" s="34"/>
      <c r="C190" s="35"/>
      <c r="D190" s="36"/>
      <c r="E190" s="36"/>
      <c r="F190" s="35" t="s">
        <v>314</v>
      </c>
      <c r="G190" s="36">
        <v>0</v>
      </c>
      <c r="H190" s="18" t="s">
        <v>361</v>
      </c>
      <c r="I190" s="27">
        <v>100</v>
      </c>
    </row>
    <row r="191" spans="1:9" ht="38.25" x14ac:dyDescent="0.2">
      <c r="A191" s="33"/>
      <c r="B191" s="34"/>
      <c r="C191" s="35"/>
      <c r="D191" s="36"/>
      <c r="E191" s="36"/>
      <c r="F191" s="35"/>
      <c r="G191" s="36"/>
      <c r="H191" s="18" t="s">
        <v>362</v>
      </c>
      <c r="I191" s="27">
        <v>70</v>
      </c>
    </row>
    <row r="192" spans="1:9" ht="46.5" customHeight="1" x14ac:dyDescent="0.2">
      <c r="A192" s="33" t="s">
        <v>214</v>
      </c>
      <c r="B192" s="34" t="s">
        <v>71</v>
      </c>
      <c r="C192" s="35" t="s">
        <v>119</v>
      </c>
      <c r="D192" s="36" t="s">
        <v>320</v>
      </c>
      <c r="E192" s="36" t="s">
        <v>322</v>
      </c>
      <c r="F192" s="18" t="s">
        <v>311</v>
      </c>
      <c r="G192" s="19">
        <v>95</v>
      </c>
      <c r="H192" s="18" t="s">
        <v>413</v>
      </c>
      <c r="I192" s="27">
        <v>2</v>
      </c>
    </row>
    <row r="193" spans="1:9" ht="25.5" x14ac:dyDescent="0.2">
      <c r="A193" s="33"/>
      <c r="B193" s="34"/>
      <c r="C193" s="35"/>
      <c r="D193" s="36"/>
      <c r="E193" s="36"/>
      <c r="F193" s="18" t="s">
        <v>314</v>
      </c>
      <c r="G193" s="19">
        <v>95</v>
      </c>
      <c r="H193" s="18" t="s">
        <v>329</v>
      </c>
      <c r="I193" s="27">
        <v>150</v>
      </c>
    </row>
    <row r="194" spans="1:9" ht="26.25" customHeight="1" x14ac:dyDescent="0.2">
      <c r="A194" s="33" t="s">
        <v>215</v>
      </c>
      <c r="B194" s="34" t="s">
        <v>72</v>
      </c>
      <c r="C194" s="35" t="s">
        <v>119</v>
      </c>
      <c r="D194" s="36" t="s">
        <v>320</v>
      </c>
      <c r="E194" s="36" t="s">
        <v>322</v>
      </c>
      <c r="F194" s="18" t="s">
        <v>311</v>
      </c>
      <c r="G194" s="19">
        <v>380</v>
      </c>
      <c r="H194" s="18" t="s">
        <v>414</v>
      </c>
      <c r="I194" s="27">
        <v>350</v>
      </c>
    </row>
    <row r="195" spans="1:9" ht="63.75" x14ac:dyDescent="0.2">
      <c r="A195" s="33"/>
      <c r="B195" s="34"/>
      <c r="C195" s="35"/>
      <c r="D195" s="36"/>
      <c r="E195" s="36"/>
      <c r="F195" s="18" t="s">
        <v>314</v>
      </c>
      <c r="G195" s="19">
        <v>380</v>
      </c>
      <c r="H195" s="18" t="s">
        <v>419</v>
      </c>
      <c r="I195" s="27">
        <v>8</v>
      </c>
    </row>
    <row r="196" spans="1:9" ht="34.5" customHeight="1" x14ac:dyDescent="0.2">
      <c r="A196" s="33" t="s">
        <v>216</v>
      </c>
      <c r="B196" s="34" t="s">
        <v>73</v>
      </c>
      <c r="C196" s="35" t="s">
        <v>119</v>
      </c>
      <c r="D196" s="36" t="s">
        <v>320</v>
      </c>
      <c r="E196" s="36" t="s">
        <v>322</v>
      </c>
      <c r="F196" s="18" t="s">
        <v>311</v>
      </c>
      <c r="G196" s="19">
        <v>140</v>
      </c>
      <c r="H196" s="18" t="s">
        <v>420</v>
      </c>
      <c r="I196" s="27">
        <v>6</v>
      </c>
    </row>
    <row r="197" spans="1:9" ht="25.5" x14ac:dyDescent="0.2">
      <c r="A197" s="33"/>
      <c r="B197" s="34"/>
      <c r="C197" s="35"/>
      <c r="D197" s="36"/>
      <c r="E197" s="36"/>
      <c r="F197" s="18" t="s">
        <v>314</v>
      </c>
      <c r="G197" s="19">
        <v>140</v>
      </c>
      <c r="H197" s="18" t="s">
        <v>363</v>
      </c>
      <c r="I197" s="27">
        <v>300000</v>
      </c>
    </row>
    <row r="198" spans="1:9" ht="76.5" customHeight="1" x14ac:dyDescent="0.2">
      <c r="A198" s="33" t="s">
        <v>217</v>
      </c>
      <c r="B198" s="34" t="s">
        <v>411</v>
      </c>
      <c r="C198" s="35" t="s">
        <v>119</v>
      </c>
      <c r="D198" s="36" t="s">
        <v>317</v>
      </c>
      <c r="E198" s="36" t="s">
        <v>317</v>
      </c>
      <c r="F198" s="18" t="s">
        <v>311</v>
      </c>
      <c r="G198" s="19">
        <v>1745.1</v>
      </c>
      <c r="H198" s="18" t="s">
        <v>412</v>
      </c>
      <c r="I198" s="27">
        <v>150</v>
      </c>
    </row>
    <row r="199" spans="1:9" ht="52.5" customHeight="1" x14ac:dyDescent="0.2">
      <c r="A199" s="33"/>
      <c r="B199" s="34"/>
      <c r="C199" s="35"/>
      <c r="D199" s="36"/>
      <c r="E199" s="36"/>
      <c r="F199" s="18" t="s">
        <v>314</v>
      </c>
      <c r="G199" s="19">
        <v>1745.1</v>
      </c>
      <c r="H199" s="18" t="s">
        <v>422</v>
      </c>
      <c r="I199" s="27">
        <v>75</v>
      </c>
    </row>
    <row r="200" spans="1:9" s="3" customFormat="1" ht="46.5" customHeight="1" x14ac:dyDescent="0.25">
      <c r="A200" s="48">
        <v>4</v>
      </c>
      <c r="B200" s="49" t="s">
        <v>279</v>
      </c>
      <c r="C200" s="49" t="s">
        <v>119</v>
      </c>
      <c r="D200" s="49" t="s">
        <v>120</v>
      </c>
      <c r="E200" s="49" t="s">
        <v>120</v>
      </c>
      <c r="F200" s="18" t="s">
        <v>311</v>
      </c>
      <c r="G200" s="11">
        <v>52814.400000000001</v>
      </c>
      <c r="H200" s="47" t="s">
        <v>120</v>
      </c>
      <c r="I200" s="47" t="s">
        <v>120</v>
      </c>
    </row>
    <row r="201" spans="1:9" s="3" customFormat="1" ht="28.5" customHeight="1" x14ac:dyDescent="0.25">
      <c r="A201" s="48"/>
      <c r="B201" s="49"/>
      <c r="C201" s="49"/>
      <c r="D201" s="49"/>
      <c r="E201" s="49"/>
      <c r="F201" s="18" t="s">
        <v>314</v>
      </c>
      <c r="G201" s="11">
        <v>52814.400000000001</v>
      </c>
      <c r="H201" s="47"/>
      <c r="I201" s="47"/>
    </row>
    <row r="202" spans="1:9" s="4" customFormat="1" ht="39.75" customHeight="1" x14ac:dyDescent="0.2">
      <c r="A202" s="37" t="s">
        <v>225</v>
      </c>
      <c r="B202" s="38" t="s">
        <v>74</v>
      </c>
      <c r="C202" s="38" t="s">
        <v>218</v>
      </c>
      <c r="D202" s="38" t="s">
        <v>120</v>
      </c>
      <c r="E202" s="38" t="s">
        <v>120</v>
      </c>
      <c r="F202" s="18" t="s">
        <v>311</v>
      </c>
      <c r="G202" s="12">
        <f>G204+G206+G208</f>
        <v>650</v>
      </c>
      <c r="H202" s="41" t="s">
        <v>120</v>
      </c>
      <c r="I202" s="41" t="s">
        <v>120</v>
      </c>
    </row>
    <row r="203" spans="1:9" s="4" customFormat="1" ht="15" customHeight="1" x14ac:dyDescent="0.2">
      <c r="A203" s="37"/>
      <c r="B203" s="38"/>
      <c r="C203" s="38"/>
      <c r="D203" s="38"/>
      <c r="E203" s="38"/>
      <c r="F203" s="18" t="s">
        <v>314</v>
      </c>
      <c r="G203" s="12">
        <v>650</v>
      </c>
      <c r="H203" s="41"/>
      <c r="I203" s="41"/>
    </row>
    <row r="204" spans="1:9" ht="120" customHeight="1" x14ac:dyDescent="0.2">
      <c r="A204" s="33" t="s">
        <v>226</v>
      </c>
      <c r="B204" s="34" t="s">
        <v>75</v>
      </c>
      <c r="C204" s="35" t="s">
        <v>218</v>
      </c>
      <c r="D204" s="36" t="s">
        <v>320</v>
      </c>
      <c r="E204" s="35" t="s">
        <v>321</v>
      </c>
      <c r="F204" s="18" t="s">
        <v>311</v>
      </c>
      <c r="G204" s="19">
        <v>0</v>
      </c>
      <c r="H204" s="28" t="s">
        <v>501</v>
      </c>
      <c r="I204" s="27">
        <v>50</v>
      </c>
    </row>
    <row r="205" spans="1:9" ht="55.5" customHeight="1" x14ac:dyDescent="0.2">
      <c r="A205" s="42"/>
      <c r="B205" s="34"/>
      <c r="C205" s="34"/>
      <c r="D205" s="34"/>
      <c r="E205" s="34"/>
      <c r="F205" s="17" t="s">
        <v>314</v>
      </c>
      <c r="G205" s="31">
        <v>0</v>
      </c>
      <c r="H205" s="28" t="s">
        <v>502</v>
      </c>
      <c r="I205" s="27">
        <v>100</v>
      </c>
    </row>
    <row r="206" spans="1:9" ht="32.25" customHeight="1" x14ac:dyDescent="0.2">
      <c r="A206" s="33" t="s">
        <v>227</v>
      </c>
      <c r="B206" s="34" t="s">
        <v>280</v>
      </c>
      <c r="C206" s="35" t="s">
        <v>218</v>
      </c>
      <c r="D206" s="36" t="s">
        <v>320</v>
      </c>
      <c r="E206" s="35" t="s">
        <v>321</v>
      </c>
      <c r="F206" s="18" t="s">
        <v>311</v>
      </c>
      <c r="G206" s="19">
        <v>150</v>
      </c>
      <c r="H206" s="22" t="s">
        <v>423</v>
      </c>
      <c r="I206" s="27">
        <v>1</v>
      </c>
    </row>
    <row r="207" spans="1:9" s="4" customFormat="1" ht="90" customHeight="1" x14ac:dyDescent="0.2">
      <c r="A207" s="42"/>
      <c r="B207" s="34"/>
      <c r="C207" s="34"/>
      <c r="D207" s="34"/>
      <c r="E207" s="34"/>
      <c r="F207" s="17" t="s">
        <v>314</v>
      </c>
      <c r="G207" s="31">
        <v>150</v>
      </c>
      <c r="H207" s="22" t="s">
        <v>510</v>
      </c>
      <c r="I207" s="29">
        <v>2.38</v>
      </c>
    </row>
    <row r="208" spans="1:9" s="4" customFormat="1" ht="16.5" customHeight="1" x14ac:dyDescent="0.2">
      <c r="A208" s="33" t="s">
        <v>228</v>
      </c>
      <c r="B208" s="34" t="s">
        <v>281</v>
      </c>
      <c r="C208" s="35" t="s">
        <v>218</v>
      </c>
      <c r="D208" s="36" t="s">
        <v>320</v>
      </c>
      <c r="E208" s="35" t="s">
        <v>321</v>
      </c>
      <c r="F208" s="18" t="s">
        <v>311</v>
      </c>
      <c r="G208" s="19">
        <v>500</v>
      </c>
      <c r="H208" s="55" t="s">
        <v>503</v>
      </c>
      <c r="I208" s="57">
        <v>2000</v>
      </c>
    </row>
    <row r="209" spans="1:9" ht="74.25" customHeight="1" x14ac:dyDescent="0.2">
      <c r="A209" s="33"/>
      <c r="B209" s="34"/>
      <c r="C209" s="35"/>
      <c r="D209" s="36"/>
      <c r="E209" s="35"/>
      <c r="F209" s="35" t="s">
        <v>314</v>
      </c>
      <c r="G209" s="36">
        <v>500</v>
      </c>
      <c r="H209" s="55"/>
      <c r="I209" s="57"/>
    </row>
    <row r="210" spans="1:9" ht="55.5" customHeight="1" x14ac:dyDescent="0.2">
      <c r="A210" s="42"/>
      <c r="B210" s="34"/>
      <c r="C210" s="34"/>
      <c r="D210" s="34"/>
      <c r="E210" s="34"/>
      <c r="F210" s="34"/>
      <c r="G210" s="34"/>
      <c r="H210" s="22" t="s">
        <v>508</v>
      </c>
      <c r="I210" s="23">
        <v>100</v>
      </c>
    </row>
    <row r="211" spans="1:9" ht="63.75" customHeight="1" x14ac:dyDescent="0.2">
      <c r="A211" s="37" t="s">
        <v>229</v>
      </c>
      <c r="B211" s="38" t="s">
        <v>219</v>
      </c>
      <c r="C211" s="41" t="s">
        <v>119</v>
      </c>
      <c r="D211" s="40" t="s">
        <v>120</v>
      </c>
      <c r="E211" s="41" t="s">
        <v>120</v>
      </c>
      <c r="F211" s="18" t="s">
        <v>311</v>
      </c>
      <c r="G211" s="12">
        <f>G213+G215+G217+G219</f>
        <v>550</v>
      </c>
      <c r="H211" s="40" t="s">
        <v>120</v>
      </c>
      <c r="I211" s="41" t="s">
        <v>120</v>
      </c>
    </row>
    <row r="212" spans="1:9" ht="92.25" customHeight="1" x14ac:dyDescent="0.2">
      <c r="A212" s="37"/>
      <c r="B212" s="38"/>
      <c r="C212" s="41"/>
      <c r="D212" s="40"/>
      <c r="E212" s="41"/>
      <c r="F212" s="18" t="s">
        <v>314</v>
      </c>
      <c r="G212" s="12">
        <v>550</v>
      </c>
      <c r="H212" s="40"/>
      <c r="I212" s="41"/>
    </row>
    <row r="213" spans="1:9" ht="45" customHeight="1" x14ac:dyDescent="0.2">
      <c r="A213" s="33" t="s">
        <v>230</v>
      </c>
      <c r="B213" s="34" t="s">
        <v>282</v>
      </c>
      <c r="C213" s="35" t="s">
        <v>119</v>
      </c>
      <c r="D213" s="36" t="s">
        <v>320</v>
      </c>
      <c r="E213" s="35" t="s">
        <v>321</v>
      </c>
      <c r="F213" s="18" t="s">
        <v>311</v>
      </c>
      <c r="G213" s="19">
        <v>200</v>
      </c>
      <c r="H213" s="18" t="s">
        <v>365</v>
      </c>
      <c r="I213" s="27">
        <v>50000</v>
      </c>
    </row>
    <row r="214" spans="1:9" ht="45.75" customHeight="1" x14ac:dyDescent="0.2">
      <c r="A214" s="33"/>
      <c r="B214" s="34"/>
      <c r="C214" s="35"/>
      <c r="D214" s="36"/>
      <c r="E214" s="35"/>
      <c r="F214" s="18" t="s">
        <v>314</v>
      </c>
      <c r="G214" s="19">
        <v>200</v>
      </c>
      <c r="H214" s="18" t="s">
        <v>364</v>
      </c>
      <c r="I214" s="27">
        <v>25000</v>
      </c>
    </row>
    <row r="215" spans="1:9" ht="35.25" customHeight="1" x14ac:dyDescent="0.2">
      <c r="A215" s="33" t="s">
        <v>231</v>
      </c>
      <c r="B215" s="34" t="s">
        <v>283</v>
      </c>
      <c r="C215" s="35" t="s">
        <v>119</v>
      </c>
      <c r="D215" s="36" t="s">
        <v>320</v>
      </c>
      <c r="E215" s="35" t="s">
        <v>321</v>
      </c>
      <c r="F215" s="18" t="s">
        <v>311</v>
      </c>
      <c r="G215" s="19">
        <v>150</v>
      </c>
      <c r="H215" s="18" t="s">
        <v>366</v>
      </c>
      <c r="I215" s="27">
        <v>130000</v>
      </c>
    </row>
    <row r="216" spans="1:9" s="4" customFormat="1" ht="43.5" customHeight="1" x14ac:dyDescent="0.2">
      <c r="A216" s="42"/>
      <c r="B216" s="34"/>
      <c r="C216" s="34"/>
      <c r="D216" s="34"/>
      <c r="E216" s="34"/>
      <c r="F216" s="17" t="s">
        <v>314</v>
      </c>
      <c r="G216" s="17">
        <v>150</v>
      </c>
      <c r="H216" s="18" t="s">
        <v>487</v>
      </c>
      <c r="I216" s="27">
        <v>3000</v>
      </c>
    </row>
    <row r="217" spans="1:9" s="4" customFormat="1" ht="40.5" customHeight="1" x14ac:dyDescent="0.2">
      <c r="A217" s="33" t="s">
        <v>232</v>
      </c>
      <c r="B217" s="34" t="s">
        <v>284</v>
      </c>
      <c r="C217" s="35" t="s">
        <v>119</v>
      </c>
      <c r="D217" s="36" t="s">
        <v>320</v>
      </c>
      <c r="E217" s="35" t="s">
        <v>321</v>
      </c>
      <c r="F217" s="18" t="s">
        <v>311</v>
      </c>
      <c r="G217" s="19">
        <v>100</v>
      </c>
      <c r="H217" s="18" t="s">
        <v>484</v>
      </c>
      <c r="I217" s="27">
        <v>1</v>
      </c>
    </row>
    <row r="218" spans="1:9" ht="58.5" customHeight="1" x14ac:dyDescent="0.2">
      <c r="A218" s="33"/>
      <c r="B218" s="34"/>
      <c r="C218" s="35"/>
      <c r="D218" s="36"/>
      <c r="E218" s="35"/>
      <c r="F218" s="18" t="s">
        <v>314</v>
      </c>
      <c r="G218" s="19">
        <v>100</v>
      </c>
      <c r="H218" s="18" t="s">
        <v>488</v>
      </c>
      <c r="I218" s="27">
        <v>300000</v>
      </c>
    </row>
    <row r="219" spans="1:9" x14ac:dyDescent="0.2">
      <c r="A219" s="33" t="s">
        <v>233</v>
      </c>
      <c r="B219" s="34" t="s">
        <v>285</v>
      </c>
      <c r="C219" s="35" t="s">
        <v>119</v>
      </c>
      <c r="D219" s="36" t="s">
        <v>320</v>
      </c>
      <c r="E219" s="35" t="s">
        <v>321</v>
      </c>
      <c r="F219" s="18" t="s">
        <v>311</v>
      </c>
      <c r="G219" s="19">
        <v>100</v>
      </c>
      <c r="H219" s="35" t="s">
        <v>367</v>
      </c>
      <c r="I219" s="45">
        <v>40000</v>
      </c>
    </row>
    <row r="220" spans="1:9" ht="42.75" customHeight="1" x14ac:dyDescent="0.2">
      <c r="A220" s="33"/>
      <c r="B220" s="34"/>
      <c r="C220" s="35"/>
      <c r="D220" s="36"/>
      <c r="E220" s="35"/>
      <c r="F220" s="35" t="s">
        <v>314</v>
      </c>
      <c r="G220" s="36">
        <v>100</v>
      </c>
      <c r="H220" s="35"/>
      <c r="I220" s="45"/>
    </row>
    <row r="221" spans="1:9" ht="43.5" customHeight="1" x14ac:dyDescent="0.2">
      <c r="A221" s="42"/>
      <c r="B221" s="34"/>
      <c r="C221" s="34"/>
      <c r="D221" s="34"/>
      <c r="E221" s="34"/>
      <c r="F221" s="34"/>
      <c r="G221" s="34"/>
      <c r="H221" s="18" t="s">
        <v>424</v>
      </c>
      <c r="I221" s="27">
        <v>250</v>
      </c>
    </row>
    <row r="222" spans="1:9" ht="50.25" customHeight="1" x14ac:dyDescent="0.2">
      <c r="A222" s="37" t="s">
        <v>234</v>
      </c>
      <c r="B222" s="38" t="s">
        <v>76</v>
      </c>
      <c r="C222" s="41" t="s">
        <v>193</v>
      </c>
      <c r="D222" s="40" t="s">
        <v>120</v>
      </c>
      <c r="E222" s="41" t="s">
        <v>120</v>
      </c>
      <c r="F222" s="18" t="s">
        <v>311</v>
      </c>
      <c r="G222" s="12">
        <f>G224+G226+G228</f>
        <v>650</v>
      </c>
      <c r="H222" s="40" t="s">
        <v>120</v>
      </c>
      <c r="I222" s="41" t="s">
        <v>120</v>
      </c>
    </row>
    <row r="223" spans="1:9" x14ac:dyDescent="0.2">
      <c r="A223" s="37"/>
      <c r="B223" s="38"/>
      <c r="C223" s="41"/>
      <c r="D223" s="40"/>
      <c r="E223" s="41"/>
      <c r="F223" s="18" t="s">
        <v>314</v>
      </c>
      <c r="G223" s="12">
        <v>650</v>
      </c>
      <c r="H223" s="40"/>
      <c r="I223" s="41"/>
    </row>
    <row r="224" spans="1:9" s="4" customFormat="1" ht="54.75" customHeight="1" x14ac:dyDescent="0.2">
      <c r="A224" s="33" t="s">
        <v>235</v>
      </c>
      <c r="B224" s="34" t="s">
        <v>77</v>
      </c>
      <c r="C224" s="35" t="s">
        <v>193</v>
      </c>
      <c r="D224" s="36" t="s">
        <v>320</v>
      </c>
      <c r="E224" s="35" t="s">
        <v>321</v>
      </c>
      <c r="F224" s="18" t="s">
        <v>311</v>
      </c>
      <c r="G224" s="19">
        <v>100</v>
      </c>
      <c r="H224" s="28" t="s">
        <v>406</v>
      </c>
      <c r="I224" s="27">
        <v>25000</v>
      </c>
    </row>
    <row r="225" spans="1:9" ht="42.75" customHeight="1" x14ac:dyDescent="0.2">
      <c r="A225" s="42"/>
      <c r="B225" s="34"/>
      <c r="C225" s="34"/>
      <c r="D225" s="34"/>
      <c r="E225" s="34"/>
      <c r="F225" s="17" t="s">
        <v>314</v>
      </c>
      <c r="G225" s="19">
        <v>100</v>
      </c>
      <c r="H225" s="28" t="s">
        <v>425</v>
      </c>
      <c r="I225" s="27">
        <v>100000</v>
      </c>
    </row>
    <row r="226" spans="1:9" ht="58.5" customHeight="1" x14ac:dyDescent="0.2">
      <c r="A226" s="33" t="s">
        <v>236</v>
      </c>
      <c r="B226" s="34" t="s">
        <v>78</v>
      </c>
      <c r="C226" s="35" t="s">
        <v>193</v>
      </c>
      <c r="D226" s="36" t="s">
        <v>320</v>
      </c>
      <c r="E226" s="35" t="s">
        <v>321</v>
      </c>
      <c r="F226" s="18" t="s">
        <v>311</v>
      </c>
      <c r="G226" s="19">
        <v>400</v>
      </c>
      <c r="H226" s="28" t="s">
        <v>407</v>
      </c>
      <c r="I226" s="27">
        <v>800</v>
      </c>
    </row>
    <row r="227" spans="1:9" ht="56.25" customHeight="1" x14ac:dyDescent="0.2">
      <c r="A227" s="42"/>
      <c r="B227" s="34"/>
      <c r="C227" s="34"/>
      <c r="D227" s="34"/>
      <c r="E227" s="34"/>
      <c r="F227" s="18" t="s">
        <v>314</v>
      </c>
      <c r="G227" s="19">
        <v>400</v>
      </c>
      <c r="H227" s="28" t="s">
        <v>426</v>
      </c>
      <c r="I227" s="27">
        <v>200</v>
      </c>
    </row>
    <row r="228" spans="1:9" ht="44.25" customHeight="1" x14ac:dyDescent="0.2">
      <c r="A228" s="33" t="s">
        <v>237</v>
      </c>
      <c r="B228" s="34" t="s">
        <v>286</v>
      </c>
      <c r="C228" s="35" t="s">
        <v>193</v>
      </c>
      <c r="D228" s="36" t="s">
        <v>320</v>
      </c>
      <c r="E228" s="35" t="s">
        <v>321</v>
      </c>
      <c r="F228" s="18" t="s">
        <v>311</v>
      </c>
      <c r="G228" s="19">
        <v>150</v>
      </c>
      <c r="H228" s="28" t="s">
        <v>408</v>
      </c>
      <c r="I228" s="27">
        <v>3</v>
      </c>
    </row>
    <row r="229" spans="1:9" ht="42" customHeight="1" x14ac:dyDescent="0.2">
      <c r="A229" s="42"/>
      <c r="B229" s="34"/>
      <c r="C229" s="34"/>
      <c r="D229" s="34"/>
      <c r="E229" s="34"/>
      <c r="F229" s="18" t="s">
        <v>314</v>
      </c>
      <c r="G229" s="19">
        <v>150</v>
      </c>
      <c r="H229" s="28" t="s">
        <v>433</v>
      </c>
      <c r="I229" s="27">
        <v>100</v>
      </c>
    </row>
    <row r="230" spans="1:9" ht="45" customHeight="1" x14ac:dyDescent="0.2">
      <c r="A230" s="37" t="s">
        <v>238</v>
      </c>
      <c r="B230" s="38" t="s">
        <v>79</v>
      </c>
      <c r="C230" s="41" t="s">
        <v>119</v>
      </c>
      <c r="D230" s="40" t="s">
        <v>120</v>
      </c>
      <c r="E230" s="41" t="s">
        <v>120</v>
      </c>
      <c r="F230" s="18" t="s">
        <v>311</v>
      </c>
      <c r="G230" s="12">
        <f>G232+G236+G238+G240+G242+G246+G248+G250+G252+G254+G258+G260</f>
        <v>16750.400000000001</v>
      </c>
      <c r="H230" s="40" t="s">
        <v>120</v>
      </c>
      <c r="I230" s="41" t="s">
        <v>120</v>
      </c>
    </row>
    <row r="231" spans="1:9" ht="35.25" customHeight="1" x14ac:dyDescent="0.2">
      <c r="A231" s="37"/>
      <c r="B231" s="38"/>
      <c r="C231" s="41"/>
      <c r="D231" s="40"/>
      <c r="E231" s="41"/>
      <c r="F231" s="18" t="s">
        <v>314</v>
      </c>
      <c r="G231" s="12">
        <v>16750.400000000001</v>
      </c>
      <c r="H231" s="40"/>
      <c r="I231" s="41"/>
    </row>
    <row r="232" spans="1:9" ht="48.75" customHeight="1" x14ac:dyDescent="0.2">
      <c r="A232" s="33" t="s">
        <v>239</v>
      </c>
      <c r="B232" s="46" t="s">
        <v>294</v>
      </c>
      <c r="C232" s="35" t="s">
        <v>119</v>
      </c>
      <c r="D232" s="36" t="s">
        <v>320</v>
      </c>
      <c r="E232" s="35" t="s">
        <v>321</v>
      </c>
      <c r="F232" s="35" t="s">
        <v>311</v>
      </c>
      <c r="G232" s="36">
        <v>0</v>
      </c>
      <c r="H232" s="18" t="s">
        <v>368</v>
      </c>
      <c r="I232" s="27">
        <v>50000</v>
      </c>
    </row>
    <row r="233" spans="1:9" ht="54.75" customHeight="1" x14ac:dyDescent="0.2">
      <c r="A233" s="33"/>
      <c r="B233" s="46"/>
      <c r="C233" s="35"/>
      <c r="D233" s="36"/>
      <c r="E233" s="35"/>
      <c r="F233" s="35"/>
      <c r="G233" s="36"/>
      <c r="H233" s="18" t="s">
        <v>369</v>
      </c>
      <c r="I233" s="27">
        <v>0</v>
      </c>
    </row>
    <row r="234" spans="1:9" ht="54.75" customHeight="1" x14ac:dyDescent="0.2">
      <c r="A234" s="33"/>
      <c r="B234" s="46"/>
      <c r="C234" s="35"/>
      <c r="D234" s="36"/>
      <c r="E234" s="35"/>
      <c r="F234" s="35" t="s">
        <v>314</v>
      </c>
      <c r="G234" s="36">
        <v>0</v>
      </c>
      <c r="H234" s="18" t="s">
        <v>370</v>
      </c>
      <c r="I234" s="23">
        <v>0.5</v>
      </c>
    </row>
    <row r="235" spans="1:9" ht="49.5" customHeight="1" x14ac:dyDescent="0.2">
      <c r="A235" s="33"/>
      <c r="B235" s="46"/>
      <c r="C235" s="35"/>
      <c r="D235" s="36"/>
      <c r="E235" s="35"/>
      <c r="F235" s="35"/>
      <c r="G235" s="36"/>
      <c r="H235" s="18" t="s">
        <v>333</v>
      </c>
      <c r="I235" s="27">
        <v>100</v>
      </c>
    </row>
    <row r="236" spans="1:9" ht="41.25" customHeight="1" x14ac:dyDescent="0.2">
      <c r="A236" s="33" t="s">
        <v>240</v>
      </c>
      <c r="B236" s="46" t="s">
        <v>295</v>
      </c>
      <c r="C236" s="35" t="s">
        <v>119</v>
      </c>
      <c r="D236" s="36" t="s">
        <v>320</v>
      </c>
      <c r="E236" s="35" t="s">
        <v>321</v>
      </c>
      <c r="F236" s="18" t="s">
        <v>311</v>
      </c>
      <c r="G236" s="19">
        <v>8300.4</v>
      </c>
      <c r="H236" s="18" t="s">
        <v>485</v>
      </c>
      <c r="I236" s="27">
        <v>3</v>
      </c>
    </row>
    <row r="237" spans="1:9" ht="56.25" customHeight="1" x14ac:dyDescent="0.2">
      <c r="A237" s="42"/>
      <c r="B237" s="34"/>
      <c r="C237" s="34"/>
      <c r="D237" s="34"/>
      <c r="E237" s="34"/>
      <c r="F237" s="17" t="s">
        <v>314</v>
      </c>
      <c r="G237" s="32">
        <v>8300.4</v>
      </c>
      <c r="H237" s="18" t="s">
        <v>416</v>
      </c>
      <c r="I237" s="27">
        <v>0</v>
      </c>
    </row>
    <row r="238" spans="1:9" ht="31.5" customHeight="1" x14ac:dyDescent="0.2">
      <c r="A238" s="33" t="s">
        <v>241</v>
      </c>
      <c r="B238" s="46" t="s">
        <v>293</v>
      </c>
      <c r="C238" s="35" t="s">
        <v>119</v>
      </c>
      <c r="D238" s="36" t="s">
        <v>320</v>
      </c>
      <c r="E238" s="35" t="s">
        <v>321</v>
      </c>
      <c r="F238" s="18" t="s">
        <v>311</v>
      </c>
      <c r="G238" s="19">
        <v>250</v>
      </c>
      <c r="H238" s="18" t="s">
        <v>427</v>
      </c>
      <c r="I238" s="27">
        <v>30</v>
      </c>
    </row>
    <row r="239" spans="1:9" ht="47.25" customHeight="1" x14ac:dyDescent="0.2">
      <c r="A239" s="33"/>
      <c r="B239" s="46"/>
      <c r="C239" s="35"/>
      <c r="D239" s="36"/>
      <c r="E239" s="35"/>
      <c r="F239" s="18" t="s">
        <v>314</v>
      </c>
      <c r="G239" s="19">
        <v>250</v>
      </c>
      <c r="H239" s="18" t="s">
        <v>371</v>
      </c>
      <c r="I239" s="27">
        <v>40</v>
      </c>
    </row>
    <row r="240" spans="1:9" ht="53.25" customHeight="1" x14ac:dyDescent="0.2">
      <c r="A240" s="33" t="s">
        <v>242</v>
      </c>
      <c r="B240" s="34" t="s">
        <v>80</v>
      </c>
      <c r="C240" s="35" t="s">
        <v>119</v>
      </c>
      <c r="D240" s="36" t="s">
        <v>320</v>
      </c>
      <c r="E240" s="35" t="s">
        <v>321</v>
      </c>
      <c r="F240" s="18" t="s">
        <v>311</v>
      </c>
      <c r="G240" s="19">
        <v>100</v>
      </c>
      <c r="H240" s="18" t="s">
        <v>372</v>
      </c>
      <c r="I240" s="27">
        <v>350</v>
      </c>
    </row>
    <row r="241" spans="1:9" ht="46.5" customHeight="1" x14ac:dyDescent="0.2">
      <c r="A241" s="33"/>
      <c r="B241" s="34"/>
      <c r="C241" s="35"/>
      <c r="D241" s="36"/>
      <c r="E241" s="35"/>
      <c r="F241" s="18" t="s">
        <v>314</v>
      </c>
      <c r="G241" s="19">
        <v>100</v>
      </c>
      <c r="H241" s="18" t="s">
        <v>373</v>
      </c>
      <c r="I241" s="27">
        <v>1500</v>
      </c>
    </row>
    <row r="242" spans="1:9" ht="42" customHeight="1" x14ac:dyDescent="0.2">
      <c r="A242" s="33" t="s">
        <v>243</v>
      </c>
      <c r="B242" s="34" t="s">
        <v>287</v>
      </c>
      <c r="C242" s="35" t="s">
        <v>119</v>
      </c>
      <c r="D242" s="36" t="s">
        <v>320</v>
      </c>
      <c r="E242" s="35" t="s">
        <v>321</v>
      </c>
      <c r="F242" s="35" t="s">
        <v>311</v>
      </c>
      <c r="G242" s="36">
        <v>0</v>
      </c>
      <c r="H242" s="18" t="s">
        <v>357</v>
      </c>
      <c r="I242" s="27">
        <v>800</v>
      </c>
    </row>
    <row r="243" spans="1:9" ht="52.5" customHeight="1" x14ac:dyDescent="0.2">
      <c r="A243" s="33"/>
      <c r="B243" s="34"/>
      <c r="C243" s="35"/>
      <c r="D243" s="36"/>
      <c r="E243" s="35"/>
      <c r="F243" s="35"/>
      <c r="G243" s="36"/>
      <c r="H243" s="18" t="s">
        <v>369</v>
      </c>
      <c r="I243" s="27">
        <v>0</v>
      </c>
    </row>
    <row r="244" spans="1:9" ht="58.5" customHeight="1" x14ac:dyDescent="0.2">
      <c r="A244" s="33"/>
      <c r="B244" s="34"/>
      <c r="C244" s="35"/>
      <c r="D244" s="36"/>
      <c r="E244" s="35"/>
      <c r="F244" s="35" t="s">
        <v>314</v>
      </c>
      <c r="G244" s="36">
        <v>0</v>
      </c>
      <c r="H244" s="18" t="s">
        <v>370</v>
      </c>
      <c r="I244" s="23">
        <v>0.5</v>
      </c>
    </row>
    <row r="245" spans="1:9" ht="45.75" customHeight="1" x14ac:dyDescent="0.2">
      <c r="A245" s="33"/>
      <c r="B245" s="34"/>
      <c r="C245" s="35"/>
      <c r="D245" s="36"/>
      <c r="E245" s="35"/>
      <c r="F245" s="35"/>
      <c r="G245" s="36"/>
      <c r="H245" s="18" t="s">
        <v>333</v>
      </c>
      <c r="I245" s="27">
        <v>100</v>
      </c>
    </row>
    <row r="246" spans="1:9" ht="53.25" customHeight="1" x14ac:dyDescent="0.2">
      <c r="A246" s="33" t="s">
        <v>244</v>
      </c>
      <c r="B246" s="46" t="s">
        <v>296</v>
      </c>
      <c r="C246" s="35" t="s">
        <v>119</v>
      </c>
      <c r="D246" s="36" t="s">
        <v>320</v>
      </c>
      <c r="E246" s="35" t="s">
        <v>321</v>
      </c>
      <c r="F246" s="18" t="s">
        <v>311</v>
      </c>
      <c r="G246" s="19">
        <v>250</v>
      </c>
      <c r="H246" s="18" t="s">
        <v>478</v>
      </c>
      <c r="I246" s="27">
        <v>1</v>
      </c>
    </row>
    <row r="247" spans="1:9" ht="47.25" customHeight="1" x14ac:dyDescent="0.2">
      <c r="A247" s="33"/>
      <c r="B247" s="46"/>
      <c r="C247" s="35"/>
      <c r="D247" s="36"/>
      <c r="E247" s="35"/>
      <c r="F247" s="18" t="s">
        <v>314</v>
      </c>
      <c r="G247" s="19">
        <v>250</v>
      </c>
      <c r="H247" s="18" t="s">
        <v>479</v>
      </c>
      <c r="I247" s="27">
        <v>10</v>
      </c>
    </row>
    <row r="248" spans="1:9" ht="43.5" customHeight="1" x14ac:dyDescent="0.2">
      <c r="A248" s="33" t="s">
        <v>245</v>
      </c>
      <c r="B248" s="34" t="s">
        <v>81</v>
      </c>
      <c r="C248" s="35" t="s">
        <v>119</v>
      </c>
      <c r="D248" s="36" t="s">
        <v>320</v>
      </c>
      <c r="E248" s="35" t="s">
        <v>321</v>
      </c>
      <c r="F248" s="18" t="s">
        <v>311</v>
      </c>
      <c r="G248" s="19">
        <v>50</v>
      </c>
      <c r="H248" s="18" t="s">
        <v>480</v>
      </c>
      <c r="I248" s="27">
        <v>3</v>
      </c>
    </row>
    <row r="249" spans="1:9" ht="41.25" customHeight="1" x14ac:dyDescent="0.2">
      <c r="A249" s="33"/>
      <c r="B249" s="34"/>
      <c r="C249" s="35"/>
      <c r="D249" s="36"/>
      <c r="E249" s="35"/>
      <c r="F249" s="18" t="s">
        <v>314</v>
      </c>
      <c r="G249" s="19">
        <v>50</v>
      </c>
      <c r="H249" s="18" t="s">
        <v>481</v>
      </c>
      <c r="I249" s="27">
        <v>6</v>
      </c>
    </row>
    <row r="250" spans="1:9" ht="40.5" customHeight="1" x14ac:dyDescent="0.2">
      <c r="A250" s="33" t="s">
        <v>246</v>
      </c>
      <c r="B250" s="34" t="s">
        <v>82</v>
      </c>
      <c r="C250" s="35" t="s">
        <v>119</v>
      </c>
      <c r="D250" s="36" t="s">
        <v>320</v>
      </c>
      <c r="E250" s="35" t="s">
        <v>321</v>
      </c>
      <c r="F250" s="18" t="s">
        <v>311</v>
      </c>
      <c r="G250" s="19">
        <v>100</v>
      </c>
      <c r="H250" s="18" t="s">
        <v>374</v>
      </c>
      <c r="I250" s="27">
        <v>150</v>
      </c>
    </row>
    <row r="251" spans="1:9" s="4" customFormat="1" ht="29.25" customHeight="1" x14ac:dyDescent="0.2">
      <c r="A251" s="33"/>
      <c r="B251" s="34"/>
      <c r="C251" s="35"/>
      <c r="D251" s="36"/>
      <c r="E251" s="35"/>
      <c r="F251" s="18" t="s">
        <v>314</v>
      </c>
      <c r="G251" s="19">
        <v>100</v>
      </c>
      <c r="H251" s="18" t="s">
        <v>371</v>
      </c>
      <c r="I251" s="27">
        <v>20000</v>
      </c>
    </row>
    <row r="252" spans="1:9" s="4" customFormat="1" ht="42" customHeight="1" x14ac:dyDescent="0.2">
      <c r="A252" s="33" t="s">
        <v>247</v>
      </c>
      <c r="B252" s="34" t="s">
        <v>288</v>
      </c>
      <c r="C252" s="35" t="s">
        <v>119</v>
      </c>
      <c r="D252" s="36" t="s">
        <v>320</v>
      </c>
      <c r="E252" s="35" t="s">
        <v>321</v>
      </c>
      <c r="F252" s="18" t="s">
        <v>311</v>
      </c>
      <c r="G252" s="19">
        <v>200</v>
      </c>
      <c r="H252" s="18" t="s">
        <v>374</v>
      </c>
      <c r="I252" s="27">
        <v>50</v>
      </c>
    </row>
    <row r="253" spans="1:9" ht="48" customHeight="1" x14ac:dyDescent="0.2">
      <c r="A253" s="33"/>
      <c r="B253" s="34"/>
      <c r="C253" s="35"/>
      <c r="D253" s="36"/>
      <c r="E253" s="35"/>
      <c r="F253" s="18" t="s">
        <v>314</v>
      </c>
      <c r="G253" s="19">
        <v>200</v>
      </c>
      <c r="H253" s="18" t="s">
        <v>375</v>
      </c>
      <c r="I253" s="27">
        <v>1500</v>
      </c>
    </row>
    <row r="254" spans="1:9" ht="33.75" customHeight="1" x14ac:dyDescent="0.2">
      <c r="A254" s="33" t="s">
        <v>248</v>
      </c>
      <c r="B254" s="34" t="s">
        <v>83</v>
      </c>
      <c r="C254" s="35" t="s">
        <v>119</v>
      </c>
      <c r="D254" s="36" t="s">
        <v>320</v>
      </c>
      <c r="E254" s="35" t="s">
        <v>321</v>
      </c>
      <c r="F254" s="35" t="s">
        <v>311</v>
      </c>
      <c r="G254" s="36">
        <v>0</v>
      </c>
      <c r="H254" s="18" t="s">
        <v>376</v>
      </c>
      <c r="I254" s="27">
        <v>500</v>
      </c>
    </row>
    <row r="255" spans="1:9" ht="54" customHeight="1" x14ac:dyDescent="0.2">
      <c r="A255" s="33"/>
      <c r="B255" s="34"/>
      <c r="C255" s="35"/>
      <c r="D255" s="36"/>
      <c r="E255" s="35"/>
      <c r="F255" s="35"/>
      <c r="G255" s="36"/>
      <c r="H255" s="18" t="s">
        <v>369</v>
      </c>
      <c r="I255" s="27">
        <v>0</v>
      </c>
    </row>
    <row r="256" spans="1:9" ht="58.5" customHeight="1" x14ac:dyDescent="0.2">
      <c r="A256" s="33"/>
      <c r="B256" s="34"/>
      <c r="C256" s="35"/>
      <c r="D256" s="36"/>
      <c r="E256" s="35"/>
      <c r="F256" s="35" t="s">
        <v>314</v>
      </c>
      <c r="G256" s="36">
        <v>0</v>
      </c>
      <c r="H256" s="18" t="s">
        <v>370</v>
      </c>
      <c r="I256" s="16">
        <v>1E-3</v>
      </c>
    </row>
    <row r="257" spans="1:9" s="4" customFormat="1" ht="45.75" customHeight="1" x14ac:dyDescent="0.2">
      <c r="A257" s="33"/>
      <c r="B257" s="34"/>
      <c r="C257" s="35"/>
      <c r="D257" s="36"/>
      <c r="E257" s="35"/>
      <c r="F257" s="35"/>
      <c r="G257" s="36"/>
      <c r="H257" s="18" t="s">
        <v>333</v>
      </c>
      <c r="I257" s="27">
        <v>100</v>
      </c>
    </row>
    <row r="258" spans="1:9" s="4" customFormat="1" ht="52.5" customHeight="1" x14ac:dyDescent="0.2">
      <c r="A258" s="33" t="s">
        <v>249</v>
      </c>
      <c r="B258" s="34" t="s">
        <v>289</v>
      </c>
      <c r="C258" s="35" t="s">
        <v>119</v>
      </c>
      <c r="D258" s="36" t="s">
        <v>320</v>
      </c>
      <c r="E258" s="35" t="s">
        <v>321</v>
      </c>
      <c r="F258" s="18" t="s">
        <v>311</v>
      </c>
      <c r="G258" s="19">
        <v>7400</v>
      </c>
      <c r="H258" s="18" t="s">
        <v>374</v>
      </c>
      <c r="I258" s="27">
        <v>6500</v>
      </c>
    </row>
    <row r="259" spans="1:9" ht="96.75" customHeight="1" x14ac:dyDescent="0.2">
      <c r="A259" s="33"/>
      <c r="B259" s="34"/>
      <c r="C259" s="35"/>
      <c r="D259" s="36"/>
      <c r="E259" s="35"/>
      <c r="F259" s="18" t="s">
        <v>314</v>
      </c>
      <c r="G259" s="19">
        <v>7400</v>
      </c>
      <c r="H259" s="18" t="s">
        <v>371</v>
      </c>
      <c r="I259" s="27">
        <v>250000</v>
      </c>
    </row>
    <row r="260" spans="1:9" ht="47.25" customHeight="1" x14ac:dyDescent="0.2">
      <c r="A260" s="33" t="s">
        <v>250</v>
      </c>
      <c r="B260" s="34" t="s">
        <v>84</v>
      </c>
      <c r="C260" s="35" t="s">
        <v>119</v>
      </c>
      <c r="D260" s="36" t="s">
        <v>320</v>
      </c>
      <c r="E260" s="35" t="s">
        <v>321</v>
      </c>
      <c r="F260" s="18" t="s">
        <v>311</v>
      </c>
      <c r="G260" s="19">
        <v>100</v>
      </c>
      <c r="H260" s="18" t="s">
        <v>374</v>
      </c>
      <c r="I260" s="27">
        <v>2500</v>
      </c>
    </row>
    <row r="261" spans="1:9" ht="59.25" customHeight="1" x14ac:dyDescent="0.2">
      <c r="A261" s="33"/>
      <c r="B261" s="34"/>
      <c r="C261" s="35"/>
      <c r="D261" s="36"/>
      <c r="E261" s="35"/>
      <c r="F261" s="18" t="s">
        <v>314</v>
      </c>
      <c r="G261" s="19">
        <v>100</v>
      </c>
      <c r="H261" s="18" t="s">
        <v>371</v>
      </c>
      <c r="I261" s="27">
        <v>80000</v>
      </c>
    </row>
    <row r="262" spans="1:9" ht="27.75" customHeight="1" x14ac:dyDescent="0.2">
      <c r="A262" s="37" t="s">
        <v>251</v>
      </c>
      <c r="B262" s="38" t="s">
        <v>85</v>
      </c>
      <c r="C262" s="41" t="s">
        <v>119</v>
      </c>
      <c r="D262" s="40" t="s">
        <v>120</v>
      </c>
      <c r="E262" s="41" t="s">
        <v>120</v>
      </c>
      <c r="F262" s="18" t="s">
        <v>311</v>
      </c>
      <c r="G262" s="12">
        <f>G264+G266</f>
        <v>200</v>
      </c>
      <c r="H262" s="40" t="s">
        <v>120</v>
      </c>
      <c r="I262" s="41" t="s">
        <v>120</v>
      </c>
    </row>
    <row r="263" spans="1:9" ht="50.25" customHeight="1" x14ac:dyDescent="0.2">
      <c r="A263" s="37"/>
      <c r="B263" s="38"/>
      <c r="C263" s="41"/>
      <c r="D263" s="40"/>
      <c r="E263" s="41"/>
      <c r="F263" s="18" t="s">
        <v>314</v>
      </c>
      <c r="G263" s="12">
        <v>200</v>
      </c>
      <c r="H263" s="40"/>
      <c r="I263" s="41"/>
    </row>
    <row r="264" spans="1:9" ht="165" customHeight="1" x14ac:dyDescent="0.2">
      <c r="A264" s="33" t="s">
        <v>252</v>
      </c>
      <c r="B264" s="46" t="s">
        <v>297</v>
      </c>
      <c r="C264" s="35" t="s">
        <v>119</v>
      </c>
      <c r="D264" s="36" t="s">
        <v>320</v>
      </c>
      <c r="E264" s="35" t="s">
        <v>321</v>
      </c>
      <c r="F264" s="18" t="s">
        <v>311</v>
      </c>
      <c r="G264" s="19">
        <v>100</v>
      </c>
      <c r="H264" s="18" t="s">
        <v>377</v>
      </c>
      <c r="I264" s="27">
        <v>30</v>
      </c>
    </row>
    <row r="265" spans="1:9" s="4" customFormat="1" ht="57" customHeight="1" x14ac:dyDescent="0.2">
      <c r="A265" s="33"/>
      <c r="B265" s="46"/>
      <c r="C265" s="35"/>
      <c r="D265" s="36"/>
      <c r="E265" s="35"/>
      <c r="F265" s="18" t="s">
        <v>314</v>
      </c>
      <c r="G265" s="19">
        <v>100</v>
      </c>
      <c r="H265" s="18" t="s">
        <v>378</v>
      </c>
      <c r="I265" s="27">
        <v>80</v>
      </c>
    </row>
    <row r="266" spans="1:9" s="4" customFormat="1" ht="84" customHeight="1" x14ac:dyDescent="0.2">
      <c r="A266" s="33" t="s">
        <v>253</v>
      </c>
      <c r="B266" s="46" t="s">
        <v>298</v>
      </c>
      <c r="C266" s="35" t="s">
        <v>119</v>
      </c>
      <c r="D266" s="36" t="s">
        <v>320</v>
      </c>
      <c r="E266" s="35" t="s">
        <v>321</v>
      </c>
      <c r="F266" s="18" t="s">
        <v>311</v>
      </c>
      <c r="G266" s="19">
        <v>100</v>
      </c>
      <c r="H266" s="18" t="s">
        <v>379</v>
      </c>
      <c r="I266" s="27">
        <v>35</v>
      </c>
    </row>
    <row r="267" spans="1:9" ht="93.75" customHeight="1" x14ac:dyDescent="0.2">
      <c r="A267" s="33"/>
      <c r="B267" s="46"/>
      <c r="C267" s="35"/>
      <c r="D267" s="36"/>
      <c r="E267" s="35"/>
      <c r="F267" s="18" t="s">
        <v>314</v>
      </c>
      <c r="G267" s="19">
        <v>100</v>
      </c>
      <c r="H267" s="18" t="s">
        <v>380</v>
      </c>
      <c r="I267" s="27">
        <v>80</v>
      </c>
    </row>
    <row r="268" spans="1:9" ht="27.75" customHeight="1" x14ac:dyDescent="0.2">
      <c r="A268" s="37" t="s">
        <v>254</v>
      </c>
      <c r="B268" s="38" t="s">
        <v>299</v>
      </c>
      <c r="C268" s="41" t="s">
        <v>119</v>
      </c>
      <c r="D268" s="40" t="s">
        <v>120</v>
      </c>
      <c r="E268" s="41" t="s">
        <v>120</v>
      </c>
      <c r="F268" s="20" t="s">
        <v>311</v>
      </c>
      <c r="G268" s="12">
        <f>G270+G272+G274</f>
        <v>300</v>
      </c>
      <c r="H268" s="40" t="s">
        <v>120</v>
      </c>
      <c r="I268" s="41" t="s">
        <v>120</v>
      </c>
    </row>
    <row r="269" spans="1:9" ht="132" customHeight="1" x14ac:dyDescent="0.2">
      <c r="A269" s="37"/>
      <c r="B269" s="38"/>
      <c r="C269" s="41"/>
      <c r="D269" s="40"/>
      <c r="E269" s="41"/>
      <c r="F269" s="20" t="s">
        <v>314</v>
      </c>
      <c r="G269" s="12">
        <v>300</v>
      </c>
      <c r="H269" s="40"/>
      <c r="I269" s="41"/>
    </row>
    <row r="270" spans="1:9" ht="43.5" customHeight="1" x14ac:dyDescent="0.2">
      <c r="A270" s="33" t="s">
        <v>255</v>
      </c>
      <c r="B270" s="34" t="s">
        <v>86</v>
      </c>
      <c r="C270" s="35" t="s">
        <v>119</v>
      </c>
      <c r="D270" s="36" t="s">
        <v>320</v>
      </c>
      <c r="E270" s="35" t="s">
        <v>321</v>
      </c>
      <c r="F270" s="18" t="s">
        <v>311</v>
      </c>
      <c r="G270" s="19">
        <v>100</v>
      </c>
      <c r="H270" s="18" t="s">
        <v>470</v>
      </c>
      <c r="I270" s="26">
        <v>6</v>
      </c>
    </row>
    <row r="271" spans="1:9" s="4" customFormat="1" ht="57.75" customHeight="1" x14ac:dyDescent="0.2">
      <c r="A271" s="33"/>
      <c r="B271" s="34"/>
      <c r="C271" s="35"/>
      <c r="D271" s="36"/>
      <c r="E271" s="35"/>
      <c r="F271" s="18" t="s">
        <v>314</v>
      </c>
      <c r="G271" s="19">
        <v>100</v>
      </c>
      <c r="H271" s="18" t="s">
        <v>381</v>
      </c>
      <c r="I271" s="26">
        <v>400</v>
      </c>
    </row>
    <row r="272" spans="1:9" s="4" customFormat="1" ht="50.25" customHeight="1" x14ac:dyDescent="0.2">
      <c r="A272" s="33" t="s">
        <v>256</v>
      </c>
      <c r="B272" s="34" t="s">
        <v>290</v>
      </c>
      <c r="C272" s="35" t="s">
        <v>119</v>
      </c>
      <c r="D272" s="36" t="s">
        <v>320</v>
      </c>
      <c r="E272" s="35" t="s">
        <v>321</v>
      </c>
      <c r="F272" s="18" t="s">
        <v>311</v>
      </c>
      <c r="G272" s="19">
        <v>100</v>
      </c>
      <c r="H272" s="18" t="s">
        <v>382</v>
      </c>
      <c r="I272" s="26">
        <v>7</v>
      </c>
    </row>
    <row r="273" spans="1:9" ht="92.25" customHeight="1" x14ac:dyDescent="0.2">
      <c r="A273" s="33"/>
      <c r="B273" s="34"/>
      <c r="C273" s="35"/>
      <c r="D273" s="36"/>
      <c r="E273" s="35"/>
      <c r="F273" s="18" t="s">
        <v>314</v>
      </c>
      <c r="G273" s="19">
        <v>100</v>
      </c>
      <c r="H273" s="18" t="s">
        <v>486</v>
      </c>
      <c r="I273" s="26">
        <v>450</v>
      </c>
    </row>
    <row r="274" spans="1:9" ht="96.75" customHeight="1" x14ac:dyDescent="0.2">
      <c r="A274" s="33" t="s">
        <v>257</v>
      </c>
      <c r="B274" s="34" t="s">
        <v>87</v>
      </c>
      <c r="C274" s="35" t="s">
        <v>119</v>
      </c>
      <c r="D274" s="36" t="s">
        <v>320</v>
      </c>
      <c r="E274" s="35" t="s">
        <v>321</v>
      </c>
      <c r="F274" s="18" t="s">
        <v>311</v>
      </c>
      <c r="G274" s="19">
        <v>100</v>
      </c>
      <c r="H274" s="18" t="s">
        <v>383</v>
      </c>
      <c r="I274" s="18">
        <v>150</v>
      </c>
    </row>
    <row r="275" spans="1:9" s="4" customFormat="1" ht="76.5" customHeight="1" x14ac:dyDescent="0.2">
      <c r="A275" s="33"/>
      <c r="B275" s="34"/>
      <c r="C275" s="35"/>
      <c r="D275" s="36"/>
      <c r="E275" s="35"/>
      <c r="F275" s="18" t="s">
        <v>314</v>
      </c>
      <c r="G275" s="19">
        <v>100</v>
      </c>
      <c r="H275" s="18" t="s">
        <v>384</v>
      </c>
      <c r="I275" s="18">
        <v>10</v>
      </c>
    </row>
    <row r="276" spans="1:9" s="4" customFormat="1" ht="21" customHeight="1" x14ac:dyDescent="0.2">
      <c r="A276" s="37" t="s">
        <v>258</v>
      </c>
      <c r="B276" s="38" t="s">
        <v>300</v>
      </c>
      <c r="C276" s="41" t="s">
        <v>193</v>
      </c>
      <c r="D276" s="40" t="s">
        <v>120</v>
      </c>
      <c r="E276" s="41" t="s">
        <v>120</v>
      </c>
      <c r="F276" s="20" t="s">
        <v>311</v>
      </c>
      <c r="G276" s="12">
        <f>G278+G281</f>
        <v>200</v>
      </c>
      <c r="H276" s="40" t="s">
        <v>120</v>
      </c>
      <c r="I276" s="41" t="s">
        <v>120</v>
      </c>
    </row>
    <row r="277" spans="1:9" ht="117" customHeight="1" x14ac:dyDescent="0.2">
      <c r="A277" s="37"/>
      <c r="B277" s="38"/>
      <c r="C277" s="41"/>
      <c r="D277" s="40"/>
      <c r="E277" s="41"/>
      <c r="F277" s="20" t="s">
        <v>314</v>
      </c>
      <c r="G277" s="12">
        <v>200</v>
      </c>
      <c r="H277" s="40"/>
      <c r="I277" s="41"/>
    </row>
    <row r="278" spans="1:9" ht="21" customHeight="1" x14ac:dyDescent="0.2">
      <c r="A278" s="33" t="s">
        <v>259</v>
      </c>
      <c r="B278" s="46" t="s">
        <v>88</v>
      </c>
      <c r="C278" s="35" t="s">
        <v>193</v>
      </c>
      <c r="D278" s="36" t="s">
        <v>320</v>
      </c>
      <c r="E278" s="35" t="s">
        <v>321</v>
      </c>
      <c r="F278" s="18" t="s">
        <v>311</v>
      </c>
      <c r="G278" s="19">
        <v>100</v>
      </c>
      <c r="H278" s="43" t="s">
        <v>404</v>
      </c>
      <c r="I278" s="45">
        <v>4</v>
      </c>
    </row>
    <row r="279" spans="1:9" ht="21" customHeight="1" x14ac:dyDescent="0.2">
      <c r="A279" s="33"/>
      <c r="B279" s="46"/>
      <c r="C279" s="35"/>
      <c r="D279" s="36"/>
      <c r="E279" s="35"/>
      <c r="F279" s="35" t="s">
        <v>314</v>
      </c>
      <c r="G279" s="36">
        <v>100</v>
      </c>
      <c r="H279" s="43"/>
      <c r="I279" s="45"/>
    </row>
    <row r="280" spans="1:9" ht="50.25" customHeight="1" x14ac:dyDescent="0.2">
      <c r="A280" s="42"/>
      <c r="B280" s="34"/>
      <c r="C280" s="34"/>
      <c r="D280" s="34"/>
      <c r="E280" s="34"/>
      <c r="F280" s="34"/>
      <c r="G280" s="34"/>
      <c r="H280" s="28" t="s">
        <v>428</v>
      </c>
      <c r="I280" s="27">
        <v>200</v>
      </c>
    </row>
    <row r="281" spans="1:9" ht="20.25" customHeight="1" x14ac:dyDescent="0.2">
      <c r="A281" s="33" t="s">
        <v>260</v>
      </c>
      <c r="B281" s="46" t="s">
        <v>89</v>
      </c>
      <c r="C281" s="35" t="s">
        <v>193</v>
      </c>
      <c r="D281" s="36" t="s">
        <v>320</v>
      </c>
      <c r="E281" s="35" t="s">
        <v>321</v>
      </c>
      <c r="F281" s="18" t="s">
        <v>311</v>
      </c>
      <c r="G281" s="19">
        <v>100</v>
      </c>
      <c r="H281" s="43" t="s">
        <v>405</v>
      </c>
      <c r="I281" s="45">
        <v>500</v>
      </c>
    </row>
    <row r="282" spans="1:9" ht="41.25" customHeight="1" x14ac:dyDescent="0.2">
      <c r="A282" s="33"/>
      <c r="B282" s="46"/>
      <c r="C282" s="35"/>
      <c r="D282" s="36"/>
      <c r="E282" s="35"/>
      <c r="F282" s="35" t="s">
        <v>314</v>
      </c>
      <c r="G282" s="36">
        <v>100</v>
      </c>
      <c r="H282" s="43"/>
      <c r="I282" s="45"/>
    </row>
    <row r="283" spans="1:9" ht="40.5" customHeight="1" x14ac:dyDescent="0.2">
      <c r="A283" s="42"/>
      <c r="B283" s="34"/>
      <c r="C283" s="34"/>
      <c r="D283" s="34"/>
      <c r="E283" s="34"/>
      <c r="F283" s="34"/>
      <c r="G283" s="34"/>
      <c r="H283" s="28" t="s">
        <v>429</v>
      </c>
      <c r="I283" s="27">
        <v>10000</v>
      </c>
    </row>
    <row r="284" spans="1:9" ht="51" customHeight="1" x14ac:dyDescent="0.2">
      <c r="A284" s="37" t="s">
        <v>261</v>
      </c>
      <c r="B284" s="38" t="s">
        <v>301</v>
      </c>
      <c r="C284" s="41" t="s">
        <v>220</v>
      </c>
      <c r="D284" s="40" t="s">
        <v>120</v>
      </c>
      <c r="E284" s="41" t="s">
        <v>120</v>
      </c>
      <c r="F284" s="20" t="s">
        <v>311</v>
      </c>
      <c r="G284" s="12">
        <f>G286</f>
        <v>100</v>
      </c>
      <c r="H284" s="40" t="s">
        <v>120</v>
      </c>
      <c r="I284" s="41" t="s">
        <v>120</v>
      </c>
    </row>
    <row r="285" spans="1:9" ht="90" customHeight="1" x14ac:dyDescent="0.2">
      <c r="A285" s="37"/>
      <c r="B285" s="38"/>
      <c r="C285" s="41"/>
      <c r="D285" s="40"/>
      <c r="E285" s="41"/>
      <c r="F285" s="20" t="s">
        <v>314</v>
      </c>
      <c r="G285" s="12">
        <v>100</v>
      </c>
      <c r="H285" s="40"/>
      <c r="I285" s="41"/>
    </row>
    <row r="286" spans="1:9" ht="33.75" customHeight="1" x14ac:dyDescent="0.2">
      <c r="A286" s="33" t="s">
        <v>262</v>
      </c>
      <c r="B286" s="34" t="s">
        <v>90</v>
      </c>
      <c r="C286" s="35" t="s">
        <v>220</v>
      </c>
      <c r="D286" s="36" t="s">
        <v>320</v>
      </c>
      <c r="E286" s="35" t="s">
        <v>321</v>
      </c>
      <c r="F286" s="18" t="s">
        <v>311</v>
      </c>
      <c r="G286" s="19">
        <v>100</v>
      </c>
      <c r="H286" s="43" t="s">
        <v>506</v>
      </c>
      <c r="I286" s="35">
        <v>3</v>
      </c>
    </row>
    <row r="287" spans="1:9" ht="14.25" customHeight="1" x14ac:dyDescent="0.2">
      <c r="A287" s="33"/>
      <c r="B287" s="34"/>
      <c r="C287" s="35"/>
      <c r="D287" s="36"/>
      <c r="E287" s="35"/>
      <c r="F287" s="35" t="s">
        <v>314</v>
      </c>
      <c r="G287" s="36">
        <v>100</v>
      </c>
      <c r="H287" s="43"/>
      <c r="I287" s="35"/>
    </row>
    <row r="288" spans="1:9" ht="59.25" customHeight="1" x14ac:dyDescent="0.2">
      <c r="A288" s="42"/>
      <c r="B288" s="34"/>
      <c r="C288" s="34"/>
      <c r="D288" s="34"/>
      <c r="E288" s="34"/>
      <c r="F288" s="34"/>
      <c r="G288" s="34"/>
      <c r="H288" s="28" t="s">
        <v>507</v>
      </c>
      <c r="I288" s="18">
        <v>50</v>
      </c>
    </row>
    <row r="289" spans="1:9" ht="25.5" customHeight="1" x14ac:dyDescent="0.2">
      <c r="A289" s="37" t="s">
        <v>263</v>
      </c>
      <c r="B289" s="38" t="s">
        <v>91</v>
      </c>
      <c r="C289" s="41" t="s">
        <v>119</v>
      </c>
      <c r="D289" s="40" t="s">
        <v>120</v>
      </c>
      <c r="E289" s="41" t="s">
        <v>120</v>
      </c>
      <c r="F289" s="20" t="s">
        <v>311</v>
      </c>
      <c r="G289" s="12">
        <f>G291+G294+G297+G299+G301+G303+G305</f>
        <v>32454</v>
      </c>
      <c r="H289" s="40" t="s">
        <v>120</v>
      </c>
      <c r="I289" s="41" t="s">
        <v>120</v>
      </c>
    </row>
    <row r="290" spans="1:9" ht="52.5" customHeight="1" x14ac:dyDescent="0.2">
      <c r="A290" s="37"/>
      <c r="B290" s="38"/>
      <c r="C290" s="41"/>
      <c r="D290" s="40"/>
      <c r="E290" s="41"/>
      <c r="F290" s="20" t="s">
        <v>314</v>
      </c>
      <c r="G290" s="12">
        <v>32454</v>
      </c>
      <c r="H290" s="40"/>
      <c r="I290" s="41"/>
    </row>
    <row r="291" spans="1:9" x14ac:dyDescent="0.2">
      <c r="A291" s="33" t="s">
        <v>264</v>
      </c>
      <c r="B291" s="34" t="s">
        <v>92</v>
      </c>
      <c r="C291" s="35" t="s">
        <v>119</v>
      </c>
      <c r="D291" s="36" t="s">
        <v>320</v>
      </c>
      <c r="E291" s="35" t="s">
        <v>321</v>
      </c>
      <c r="F291" s="18" t="s">
        <v>311</v>
      </c>
      <c r="G291" s="19">
        <v>31554</v>
      </c>
      <c r="H291" s="35" t="s">
        <v>485</v>
      </c>
      <c r="I291" s="45">
        <v>2</v>
      </c>
    </row>
    <row r="292" spans="1:9" ht="37.5" customHeight="1" x14ac:dyDescent="0.2">
      <c r="A292" s="33"/>
      <c r="B292" s="34"/>
      <c r="C292" s="35"/>
      <c r="D292" s="36"/>
      <c r="E292" s="35"/>
      <c r="F292" s="35" t="s">
        <v>314</v>
      </c>
      <c r="G292" s="36">
        <v>31554</v>
      </c>
      <c r="H292" s="35"/>
      <c r="I292" s="45"/>
    </row>
    <row r="293" spans="1:9" s="4" customFormat="1" ht="66.75" customHeight="1" x14ac:dyDescent="0.2">
      <c r="A293" s="42"/>
      <c r="B293" s="34"/>
      <c r="C293" s="34"/>
      <c r="D293" s="34"/>
      <c r="E293" s="34"/>
      <c r="F293" s="34"/>
      <c r="G293" s="34"/>
      <c r="H293" s="18" t="s">
        <v>416</v>
      </c>
      <c r="I293" s="27">
        <v>0</v>
      </c>
    </row>
    <row r="294" spans="1:9" s="4" customFormat="1" ht="38.25" x14ac:dyDescent="0.2">
      <c r="A294" s="33" t="s">
        <v>265</v>
      </c>
      <c r="B294" s="34" t="s">
        <v>93</v>
      </c>
      <c r="C294" s="35" t="s">
        <v>119</v>
      </c>
      <c r="D294" s="36" t="s">
        <v>320</v>
      </c>
      <c r="E294" s="35" t="s">
        <v>321</v>
      </c>
      <c r="F294" s="18" t="s">
        <v>311</v>
      </c>
      <c r="G294" s="19">
        <v>0</v>
      </c>
      <c r="H294" s="18" t="s">
        <v>360</v>
      </c>
      <c r="I294" s="27">
        <v>2000</v>
      </c>
    </row>
    <row r="295" spans="1:9" ht="41.25" customHeight="1" x14ac:dyDescent="0.2">
      <c r="A295" s="33"/>
      <c r="B295" s="34"/>
      <c r="C295" s="35"/>
      <c r="D295" s="36"/>
      <c r="E295" s="35"/>
      <c r="F295" s="35" t="s">
        <v>314</v>
      </c>
      <c r="G295" s="36">
        <v>0</v>
      </c>
      <c r="H295" s="18" t="s">
        <v>361</v>
      </c>
      <c r="I295" s="27">
        <v>100</v>
      </c>
    </row>
    <row r="296" spans="1:9" ht="45" customHeight="1" x14ac:dyDescent="0.2">
      <c r="A296" s="33"/>
      <c r="B296" s="34"/>
      <c r="C296" s="35"/>
      <c r="D296" s="36"/>
      <c r="E296" s="35"/>
      <c r="F296" s="35"/>
      <c r="G296" s="36"/>
      <c r="H296" s="18" t="s">
        <v>362</v>
      </c>
      <c r="I296" s="27">
        <v>100</v>
      </c>
    </row>
    <row r="297" spans="1:9" s="4" customFormat="1" ht="50.25" customHeight="1" x14ac:dyDescent="0.2">
      <c r="A297" s="33" t="s">
        <v>266</v>
      </c>
      <c r="B297" s="34" t="s">
        <v>94</v>
      </c>
      <c r="C297" s="35" t="s">
        <v>119</v>
      </c>
      <c r="D297" s="36" t="s">
        <v>320</v>
      </c>
      <c r="E297" s="35" t="s">
        <v>321</v>
      </c>
      <c r="F297" s="18" t="s">
        <v>311</v>
      </c>
      <c r="G297" s="19">
        <v>300</v>
      </c>
      <c r="H297" s="18" t="s">
        <v>430</v>
      </c>
      <c r="I297" s="27">
        <v>5</v>
      </c>
    </row>
    <row r="298" spans="1:9" s="4" customFormat="1" ht="25.5" x14ac:dyDescent="0.2">
      <c r="A298" s="33"/>
      <c r="B298" s="34"/>
      <c r="C298" s="35"/>
      <c r="D298" s="36"/>
      <c r="E298" s="35"/>
      <c r="F298" s="18" t="s">
        <v>314</v>
      </c>
      <c r="G298" s="19">
        <v>300</v>
      </c>
      <c r="H298" s="18" t="s">
        <v>385</v>
      </c>
      <c r="I298" s="27">
        <v>3200</v>
      </c>
    </row>
    <row r="299" spans="1:9" ht="34.5" customHeight="1" x14ac:dyDescent="0.2">
      <c r="A299" s="33" t="s">
        <v>267</v>
      </c>
      <c r="B299" s="34" t="s">
        <v>95</v>
      </c>
      <c r="C299" s="35" t="s">
        <v>119</v>
      </c>
      <c r="D299" s="36" t="s">
        <v>320</v>
      </c>
      <c r="E299" s="35" t="s">
        <v>321</v>
      </c>
      <c r="F299" s="18" t="s">
        <v>311</v>
      </c>
      <c r="G299" s="19">
        <v>100</v>
      </c>
      <c r="H299" s="18" t="s">
        <v>412</v>
      </c>
      <c r="I299" s="27">
        <v>20</v>
      </c>
    </row>
    <row r="300" spans="1:9" ht="41.25" customHeight="1" x14ac:dyDescent="0.2">
      <c r="A300" s="33"/>
      <c r="B300" s="34"/>
      <c r="C300" s="35"/>
      <c r="D300" s="36"/>
      <c r="E300" s="35"/>
      <c r="F300" s="18" t="s">
        <v>314</v>
      </c>
      <c r="G300" s="19">
        <v>100</v>
      </c>
      <c r="H300" s="18" t="s">
        <v>482</v>
      </c>
      <c r="I300" s="27">
        <v>100</v>
      </c>
    </row>
    <row r="301" spans="1:9" s="4" customFormat="1" ht="48.75" customHeight="1" x14ac:dyDescent="0.2">
      <c r="A301" s="33" t="s">
        <v>268</v>
      </c>
      <c r="B301" s="34" t="s">
        <v>96</v>
      </c>
      <c r="C301" s="35" t="s">
        <v>119</v>
      </c>
      <c r="D301" s="36" t="s">
        <v>320</v>
      </c>
      <c r="E301" s="35" t="s">
        <v>321</v>
      </c>
      <c r="F301" s="18" t="s">
        <v>311</v>
      </c>
      <c r="G301" s="19">
        <v>300</v>
      </c>
      <c r="H301" s="18" t="s">
        <v>434</v>
      </c>
      <c r="I301" s="27">
        <v>2</v>
      </c>
    </row>
    <row r="302" spans="1:9" s="4" customFormat="1" ht="39.75" customHeight="1" x14ac:dyDescent="0.2">
      <c r="A302" s="33"/>
      <c r="B302" s="34"/>
      <c r="C302" s="35"/>
      <c r="D302" s="36"/>
      <c r="E302" s="35"/>
      <c r="F302" s="18" t="s">
        <v>314</v>
      </c>
      <c r="G302" s="19">
        <v>300</v>
      </c>
      <c r="H302" s="18" t="s">
        <v>386</v>
      </c>
      <c r="I302" s="27">
        <v>5</v>
      </c>
    </row>
    <row r="303" spans="1:9" ht="47.25" customHeight="1" x14ac:dyDescent="0.2">
      <c r="A303" s="33" t="s">
        <v>269</v>
      </c>
      <c r="B303" s="34" t="s">
        <v>97</v>
      </c>
      <c r="C303" s="35" t="s">
        <v>119</v>
      </c>
      <c r="D303" s="36" t="s">
        <v>320</v>
      </c>
      <c r="E303" s="35" t="s">
        <v>321</v>
      </c>
      <c r="F303" s="18" t="s">
        <v>311</v>
      </c>
      <c r="G303" s="19">
        <v>200</v>
      </c>
      <c r="H303" s="18" t="s">
        <v>431</v>
      </c>
      <c r="I303" s="27">
        <v>4</v>
      </c>
    </row>
    <row r="304" spans="1:9" ht="52.5" customHeight="1" x14ac:dyDescent="0.2">
      <c r="A304" s="33"/>
      <c r="B304" s="34"/>
      <c r="C304" s="35"/>
      <c r="D304" s="36"/>
      <c r="E304" s="35"/>
      <c r="F304" s="18" t="s">
        <v>314</v>
      </c>
      <c r="G304" s="19">
        <v>200</v>
      </c>
      <c r="H304" s="18" t="s">
        <v>387</v>
      </c>
      <c r="I304" s="27">
        <v>1</v>
      </c>
    </row>
    <row r="305" spans="1:9" ht="36" customHeight="1" x14ac:dyDescent="0.2">
      <c r="A305" s="33" t="s">
        <v>270</v>
      </c>
      <c r="B305" s="34" t="s">
        <v>98</v>
      </c>
      <c r="C305" s="35" t="s">
        <v>119</v>
      </c>
      <c r="D305" s="36" t="s">
        <v>320</v>
      </c>
      <c r="E305" s="35" t="s">
        <v>321</v>
      </c>
      <c r="F305" s="18" t="s">
        <v>311</v>
      </c>
      <c r="G305" s="19">
        <v>0</v>
      </c>
      <c r="H305" s="18" t="s">
        <v>388</v>
      </c>
      <c r="I305" s="18">
        <v>100</v>
      </c>
    </row>
    <row r="306" spans="1:9" ht="58.5" customHeight="1" x14ac:dyDescent="0.2">
      <c r="A306" s="33"/>
      <c r="B306" s="34"/>
      <c r="C306" s="35"/>
      <c r="D306" s="36"/>
      <c r="E306" s="35"/>
      <c r="F306" s="35" t="s">
        <v>314</v>
      </c>
      <c r="G306" s="36">
        <v>0</v>
      </c>
      <c r="H306" s="18" t="s">
        <v>369</v>
      </c>
      <c r="I306" s="18">
        <v>0</v>
      </c>
    </row>
    <row r="307" spans="1:9" ht="57.75" customHeight="1" x14ac:dyDescent="0.2">
      <c r="A307" s="33"/>
      <c r="B307" s="34"/>
      <c r="C307" s="35"/>
      <c r="D307" s="36"/>
      <c r="E307" s="35"/>
      <c r="F307" s="35"/>
      <c r="G307" s="36"/>
      <c r="H307" s="18" t="s">
        <v>389</v>
      </c>
      <c r="I307" s="18">
        <v>30</v>
      </c>
    </row>
    <row r="308" spans="1:9" ht="23.25" customHeight="1" x14ac:dyDescent="0.2">
      <c r="A308" s="37" t="s">
        <v>271</v>
      </c>
      <c r="B308" s="38" t="s">
        <v>221</v>
      </c>
      <c r="C308" s="41" t="s">
        <v>218</v>
      </c>
      <c r="D308" s="40" t="s">
        <v>120</v>
      </c>
      <c r="E308" s="41" t="s">
        <v>120</v>
      </c>
      <c r="F308" s="20" t="s">
        <v>311</v>
      </c>
      <c r="G308" s="12">
        <f>G310</f>
        <v>100</v>
      </c>
      <c r="H308" s="40" t="s">
        <v>120</v>
      </c>
      <c r="I308" s="41" t="s">
        <v>120</v>
      </c>
    </row>
    <row r="309" spans="1:9" s="6" customFormat="1" ht="31.5" customHeight="1" x14ac:dyDescent="0.25">
      <c r="A309" s="37"/>
      <c r="B309" s="38"/>
      <c r="C309" s="41"/>
      <c r="D309" s="40"/>
      <c r="E309" s="41"/>
      <c r="F309" s="20" t="s">
        <v>314</v>
      </c>
      <c r="G309" s="12">
        <v>100</v>
      </c>
      <c r="H309" s="40"/>
      <c r="I309" s="41"/>
    </row>
    <row r="310" spans="1:9" s="6" customFormat="1" ht="19.5" customHeight="1" x14ac:dyDescent="0.25">
      <c r="A310" s="33" t="s">
        <v>272</v>
      </c>
      <c r="B310" s="34" t="s">
        <v>99</v>
      </c>
      <c r="C310" s="35" t="s">
        <v>218</v>
      </c>
      <c r="D310" s="36" t="s">
        <v>320</v>
      </c>
      <c r="E310" s="35" t="s">
        <v>321</v>
      </c>
      <c r="F310" s="18" t="s">
        <v>311</v>
      </c>
      <c r="G310" s="19">
        <v>100</v>
      </c>
      <c r="H310" s="43" t="s">
        <v>483</v>
      </c>
      <c r="I310" s="44">
        <v>3</v>
      </c>
    </row>
    <row r="311" spans="1:9" s="6" customFormat="1" ht="25.5" customHeight="1" x14ac:dyDescent="0.25">
      <c r="A311" s="33"/>
      <c r="B311" s="34"/>
      <c r="C311" s="35"/>
      <c r="D311" s="36"/>
      <c r="E311" s="35"/>
      <c r="F311" s="35" t="s">
        <v>314</v>
      </c>
      <c r="G311" s="36">
        <v>100</v>
      </c>
      <c r="H311" s="43"/>
      <c r="I311" s="44"/>
    </row>
    <row r="312" spans="1:9" ht="54" customHeight="1" x14ac:dyDescent="0.2">
      <c r="A312" s="42"/>
      <c r="B312" s="34"/>
      <c r="C312" s="34"/>
      <c r="D312" s="34"/>
      <c r="E312" s="34"/>
      <c r="F312" s="34"/>
      <c r="G312" s="34"/>
      <c r="H312" s="28" t="s">
        <v>482</v>
      </c>
      <c r="I312" s="26">
        <v>100</v>
      </c>
    </row>
    <row r="313" spans="1:9" ht="19.5" customHeight="1" x14ac:dyDescent="0.2">
      <c r="A313" s="37" t="s">
        <v>273</v>
      </c>
      <c r="B313" s="38" t="s">
        <v>222</v>
      </c>
      <c r="C313" s="41" t="s">
        <v>223</v>
      </c>
      <c r="D313" s="40" t="s">
        <v>120</v>
      </c>
      <c r="E313" s="41" t="s">
        <v>120</v>
      </c>
      <c r="F313" s="20" t="s">
        <v>311</v>
      </c>
      <c r="G313" s="12">
        <f>G315</f>
        <v>760</v>
      </c>
      <c r="H313" s="40" t="s">
        <v>120</v>
      </c>
      <c r="I313" s="41" t="s">
        <v>120</v>
      </c>
    </row>
    <row r="314" spans="1:9" ht="46.5" customHeight="1" x14ac:dyDescent="0.2">
      <c r="A314" s="37"/>
      <c r="B314" s="38"/>
      <c r="C314" s="41"/>
      <c r="D314" s="40"/>
      <c r="E314" s="41"/>
      <c r="F314" s="20" t="s">
        <v>314</v>
      </c>
      <c r="G314" s="12">
        <v>760</v>
      </c>
      <c r="H314" s="40"/>
      <c r="I314" s="41"/>
    </row>
    <row r="315" spans="1:9" ht="24" customHeight="1" x14ac:dyDescent="0.2">
      <c r="A315" s="33" t="s">
        <v>274</v>
      </c>
      <c r="B315" s="34" t="s">
        <v>100</v>
      </c>
      <c r="C315" s="35" t="s">
        <v>223</v>
      </c>
      <c r="D315" s="36" t="s">
        <v>320</v>
      </c>
      <c r="E315" s="35" t="s">
        <v>321</v>
      </c>
      <c r="F315" s="18" t="s">
        <v>311</v>
      </c>
      <c r="G315" s="19">
        <v>760</v>
      </c>
      <c r="H315" s="43" t="s">
        <v>403</v>
      </c>
      <c r="I315" s="44">
        <v>2700</v>
      </c>
    </row>
    <row r="316" spans="1:9" ht="18" customHeight="1" x14ac:dyDescent="0.2">
      <c r="A316" s="33"/>
      <c r="B316" s="34"/>
      <c r="C316" s="35"/>
      <c r="D316" s="36"/>
      <c r="E316" s="35"/>
      <c r="F316" s="35" t="s">
        <v>314</v>
      </c>
      <c r="G316" s="36">
        <v>760</v>
      </c>
      <c r="H316" s="43"/>
      <c r="I316" s="44"/>
    </row>
    <row r="317" spans="1:9" ht="43.5" customHeight="1" x14ac:dyDescent="0.2">
      <c r="A317" s="42"/>
      <c r="B317" s="34"/>
      <c r="C317" s="34"/>
      <c r="D317" s="34"/>
      <c r="E317" s="34"/>
      <c r="F317" s="34"/>
      <c r="G317" s="34"/>
      <c r="H317" s="28" t="s">
        <v>432</v>
      </c>
      <c r="I317" s="26">
        <v>555</v>
      </c>
    </row>
    <row r="318" spans="1:9" ht="54" customHeight="1" x14ac:dyDescent="0.2">
      <c r="A318" s="37" t="s">
        <v>275</v>
      </c>
      <c r="B318" s="38" t="s">
        <v>291</v>
      </c>
      <c r="C318" s="39" t="s">
        <v>119</v>
      </c>
      <c r="D318" s="40" t="s">
        <v>120</v>
      </c>
      <c r="E318" s="41" t="s">
        <v>120</v>
      </c>
      <c r="F318" s="20" t="s">
        <v>311</v>
      </c>
      <c r="G318" s="12">
        <f>G320</f>
        <v>100</v>
      </c>
      <c r="H318" s="40" t="s">
        <v>120</v>
      </c>
      <c r="I318" s="41" t="s">
        <v>120</v>
      </c>
    </row>
    <row r="319" spans="1:9" ht="90" customHeight="1" x14ac:dyDescent="0.2">
      <c r="A319" s="37"/>
      <c r="B319" s="38"/>
      <c r="C319" s="39"/>
      <c r="D319" s="40"/>
      <c r="E319" s="41"/>
      <c r="F319" s="20" t="s">
        <v>314</v>
      </c>
      <c r="G319" s="12">
        <v>100</v>
      </c>
      <c r="H319" s="40"/>
      <c r="I319" s="41"/>
    </row>
    <row r="320" spans="1:9" ht="63.75" x14ac:dyDescent="0.2">
      <c r="A320" s="33" t="s">
        <v>276</v>
      </c>
      <c r="B320" s="34" t="s">
        <v>101</v>
      </c>
      <c r="C320" s="35" t="s">
        <v>119</v>
      </c>
      <c r="D320" s="36" t="s">
        <v>320</v>
      </c>
      <c r="E320" s="35" t="s">
        <v>321</v>
      </c>
      <c r="F320" s="18" t="s">
        <v>311</v>
      </c>
      <c r="G320" s="19">
        <v>100</v>
      </c>
      <c r="H320" s="18" t="s">
        <v>504</v>
      </c>
      <c r="I320" s="27">
        <v>42</v>
      </c>
    </row>
    <row r="321" spans="1:9" ht="56.25" customHeight="1" x14ac:dyDescent="0.2">
      <c r="A321" s="33"/>
      <c r="B321" s="34"/>
      <c r="C321" s="35"/>
      <c r="D321" s="36"/>
      <c r="E321" s="35"/>
      <c r="F321" s="18" t="s">
        <v>314</v>
      </c>
      <c r="G321" s="19">
        <v>100</v>
      </c>
      <c r="H321" s="18" t="s">
        <v>471</v>
      </c>
      <c r="I321" s="27">
        <v>42</v>
      </c>
    </row>
    <row r="322" spans="1:9" ht="45" customHeight="1" x14ac:dyDescent="0.2">
      <c r="A322" s="33" t="s">
        <v>277</v>
      </c>
      <c r="B322" s="34" t="s">
        <v>292</v>
      </c>
      <c r="C322" s="35" t="s">
        <v>119</v>
      </c>
      <c r="D322" s="36" t="s">
        <v>320</v>
      </c>
      <c r="E322" s="35" t="s">
        <v>321</v>
      </c>
      <c r="F322" s="18" t="s">
        <v>311</v>
      </c>
      <c r="G322" s="19">
        <v>0</v>
      </c>
      <c r="H322" s="18" t="s">
        <v>472</v>
      </c>
      <c r="I322" s="27">
        <v>42</v>
      </c>
    </row>
    <row r="323" spans="1:9" ht="57" customHeight="1" x14ac:dyDescent="0.2">
      <c r="A323" s="33"/>
      <c r="B323" s="34"/>
      <c r="C323" s="35"/>
      <c r="D323" s="36"/>
      <c r="E323" s="35"/>
      <c r="F323" s="18" t="s">
        <v>314</v>
      </c>
      <c r="G323" s="19">
        <v>0</v>
      </c>
      <c r="H323" s="18" t="s">
        <v>505</v>
      </c>
      <c r="I323" s="27">
        <v>12</v>
      </c>
    </row>
  </sheetData>
  <mergeCells count="827">
    <mergeCell ref="H63:H64"/>
    <mergeCell ref="I63:I64"/>
    <mergeCell ref="H76:H77"/>
    <mergeCell ref="I76:I77"/>
    <mergeCell ref="A12:I12"/>
    <mergeCell ref="H268:H269"/>
    <mergeCell ref="H276:H277"/>
    <mergeCell ref="H284:H285"/>
    <mergeCell ref="I222:I223"/>
    <mergeCell ref="I208:I209"/>
    <mergeCell ref="I219:I220"/>
    <mergeCell ref="I262:I263"/>
    <mergeCell ref="I268:I269"/>
    <mergeCell ref="I276:I277"/>
    <mergeCell ref="I284:I285"/>
    <mergeCell ref="H230:H231"/>
    <mergeCell ref="I230:I231"/>
    <mergeCell ref="H278:H279"/>
    <mergeCell ref="I278:I279"/>
    <mergeCell ref="H281:H282"/>
    <mergeCell ref="H262:H263"/>
    <mergeCell ref="I281:I282"/>
    <mergeCell ref="A44:A45"/>
    <mergeCell ref="B44:B45"/>
    <mergeCell ref="A303:A304"/>
    <mergeCell ref="B303:B304"/>
    <mergeCell ref="C303:C304"/>
    <mergeCell ref="D303:D304"/>
    <mergeCell ref="E303:E304"/>
    <mergeCell ref="E226:E227"/>
    <mergeCell ref="A228:A229"/>
    <mergeCell ref="B228:B229"/>
    <mergeCell ref="C228:C229"/>
    <mergeCell ref="D228:D229"/>
    <mergeCell ref="E228:E229"/>
    <mergeCell ref="E232:E235"/>
    <mergeCell ref="D232:D235"/>
    <mergeCell ref="C232:C235"/>
    <mergeCell ref="B232:B235"/>
    <mergeCell ref="A230:A231"/>
    <mergeCell ref="B230:B231"/>
    <mergeCell ref="C230:C231"/>
    <mergeCell ref="D230:D231"/>
    <mergeCell ref="E230:E231"/>
    <mergeCell ref="A232:A235"/>
    <mergeCell ref="D236:D237"/>
    <mergeCell ref="E236:E237"/>
    <mergeCell ref="D262:D263"/>
    <mergeCell ref="C44:C45"/>
    <mergeCell ref="A42:A43"/>
    <mergeCell ref="B42:B43"/>
    <mergeCell ref="C42:C43"/>
    <mergeCell ref="D42:D43"/>
    <mergeCell ref="D32:D33"/>
    <mergeCell ref="E32:E33"/>
    <mergeCell ref="D34:D35"/>
    <mergeCell ref="E34:E35"/>
    <mergeCell ref="A36:A37"/>
    <mergeCell ref="B36:B37"/>
    <mergeCell ref="C36:C37"/>
    <mergeCell ref="D36:D37"/>
    <mergeCell ref="E36:E37"/>
    <mergeCell ref="A32:A33"/>
    <mergeCell ref="B32:B33"/>
    <mergeCell ref="C32:C33"/>
    <mergeCell ref="A34:A35"/>
    <mergeCell ref="B34:B35"/>
    <mergeCell ref="C34:C35"/>
    <mergeCell ref="E42:E43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299:A300"/>
    <mergeCell ref="B299:B300"/>
    <mergeCell ref="C299:C300"/>
    <mergeCell ref="D299:D300"/>
    <mergeCell ref="E299:E300"/>
    <mergeCell ref="A48:A49"/>
    <mergeCell ref="C48:C49"/>
    <mergeCell ref="D48:D49"/>
    <mergeCell ref="C52:C53"/>
    <mergeCell ref="D52:D53"/>
    <mergeCell ref="E52:E53"/>
    <mergeCell ref="B48:B49"/>
    <mergeCell ref="A46:A47"/>
    <mergeCell ref="C60:C61"/>
    <mergeCell ref="D60:D61"/>
    <mergeCell ref="E60:E61"/>
    <mergeCell ref="A58:A59"/>
    <mergeCell ref="B58:B59"/>
    <mergeCell ref="I18:I20"/>
    <mergeCell ref="A21:A23"/>
    <mergeCell ref="B21:B23"/>
    <mergeCell ref="C21:C23"/>
    <mergeCell ref="D21:D23"/>
    <mergeCell ref="E21:E23"/>
    <mergeCell ref="H21:H23"/>
    <mergeCell ref="I21:I23"/>
    <mergeCell ref="A18:B20"/>
    <mergeCell ref="C18:C20"/>
    <mergeCell ref="D18:D20"/>
    <mergeCell ref="E18:E20"/>
    <mergeCell ref="H18:H20"/>
    <mergeCell ref="H60:H61"/>
    <mergeCell ref="I60:I61"/>
    <mergeCell ref="A38:A39"/>
    <mergeCell ref="F232:F233"/>
    <mergeCell ref="G232:G233"/>
    <mergeCell ref="G234:G235"/>
    <mergeCell ref="F234:F235"/>
    <mergeCell ref="H102:H104"/>
    <mergeCell ref="I102:I104"/>
    <mergeCell ref="H148:H149"/>
    <mergeCell ref="I148:I149"/>
    <mergeCell ref="H211:H212"/>
    <mergeCell ref="I211:I212"/>
    <mergeCell ref="H222:H223"/>
    <mergeCell ref="H208:H209"/>
    <mergeCell ref="H219:H220"/>
    <mergeCell ref="H108:H109"/>
    <mergeCell ref="I108:I109"/>
    <mergeCell ref="F190:F191"/>
    <mergeCell ref="G190:G191"/>
    <mergeCell ref="F183:F184"/>
    <mergeCell ref="G183:G184"/>
    <mergeCell ref="F220:F221"/>
    <mergeCell ref="G220:G221"/>
    <mergeCell ref="F209:F210"/>
    <mergeCell ref="G209:G210"/>
    <mergeCell ref="H94:H95"/>
    <mergeCell ref="I94:I95"/>
    <mergeCell ref="H170:H171"/>
    <mergeCell ref="I170:I171"/>
    <mergeCell ref="A9:I9"/>
    <mergeCell ref="A10:I10"/>
    <mergeCell ref="A11:I11"/>
    <mergeCell ref="A15:A16"/>
    <mergeCell ref="B15:B16"/>
    <mergeCell ref="C15:C16"/>
    <mergeCell ref="H15:H16"/>
    <mergeCell ref="I15:I16"/>
    <mergeCell ref="F15:G15"/>
    <mergeCell ref="D15:E15"/>
    <mergeCell ref="H24:H25"/>
    <mergeCell ref="I24:I25"/>
    <mergeCell ref="D24:D25"/>
    <mergeCell ref="E24:E25"/>
    <mergeCell ref="C24:C25"/>
    <mergeCell ref="A28:A29"/>
    <mergeCell ref="B28:B29"/>
    <mergeCell ref="C28:C29"/>
    <mergeCell ref="A30:A31"/>
    <mergeCell ref="B30:B31"/>
    <mergeCell ref="C30:C31"/>
    <mergeCell ref="D26:D27"/>
    <mergeCell ref="E26:E27"/>
    <mergeCell ref="D28:D29"/>
    <mergeCell ref="E28:E29"/>
    <mergeCell ref="D30:D31"/>
    <mergeCell ref="E30:E31"/>
    <mergeCell ref="B24:B25"/>
    <mergeCell ref="A24:A25"/>
    <mergeCell ref="A26:A27"/>
    <mergeCell ref="B26:B27"/>
    <mergeCell ref="C26:C27"/>
    <mergeCell ref="D44:D45"/>
    <mergeCell ref="E44:E4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4:A55"/>
    <mergeCell ref="B54:B55"/>
    <mergeCell ref="C54:C55"/>
    <mergeCell ref="D54:D55"/>
    <mergeCell ref="E54:E55"/>
    <mergeCell ref="A52:A53"/>
    <mergeCell ref="B52:B53"/>
    <mergeCell ref="C58:C59"/>
    <mergeCell ref="D58:D59"/>
    <mergeCell ref="E58:E59"/>
    <mergeCell ref="B60:B61"/>
    <mergeCell ref="B46:B47"/>
    <mergeCell ref="C46:C47"/>
    <mergeCell ref="D46:D47"/>
    <mergeCell ref="E46:E47"/>
    <mergeCell ref="E48:E49"/>
    <mergeCell ref="A60:A61"/>
    <mergeCell ref="A84:A85"/>
    <mergeCell ref="B84:B85"/>
    <mergeCell ref="C84:C85"/>
    <mergeCell ref="D84:D85"/>
    <mergeCell ref="E84:E85"/>
    <mergeCell ref="C67:C68"/>
    <mergeCell ref="D67:D68"/>
    <mergeCell ref="E67:E68"/>
    <mergeCell ref="A65:A66"/>
    <mergeCell ref="B65:B66"/>
    <mergeCell ref="C65:C66"/>
    <mergeCell ref="D65:D66"/>
    <mergeCell ref="E65:E66"/>
    <mergeCell ref="D78:D79"/>
    <mergeCell ref="E78:E79"/>
    <mergeCell ref="A69:A70"/>
    <mergeCell ref="A82:A83"/>
    <mergeCell ref="B82:B83"/>
    <mergeCell ref="C82:C83"/>
    <mergeCell ref="D82:D83"/>
    <mergeCell ref="E82:E83"/>
    <mergeCell ref="B69:B70"/>
    <mergeCell ref="C69:C70"/>
    <mergeCell ref="C71:C72"/>
    <mergeCell ref="A88:A89"/>
    <mergeCell ref="B88:B89"/>
    <mergeCell ref="C88:C89"/>
    <mergeCell ref="D88:D89"/>
    <mergeCell ref="E88:E89"/>
    <mergeCell ref="A86:A87"/>
    <mergeCell ref="B86:B87"/>
    <mergeCell ref="C86:C87"/>
    <mergeCell ref="D86:D87"/>
    <mergeCell ref="E86:E87"/>
    <mergeCell ref="D71:D72"/>
    <mergeCell ref="E71:E72"/>
    <mergeCell ref="A80:A81"/>
    <mergeCell ref="B80:B81"/>
    <mergeCell ref="C80:C81"/>
    <mergeCell ref="A92:A93"/>
    <mergeCell ref="B92:B93"/>
    <mergeCell ref="C92:C93"/>
    <mergeCell ref="D92:D93"/>
    <mergeCell ref="E92:E93"/>
    <mergeCell ref="A90:A91"/>
    <mergeCell ref="B90:B91"/>
    <mergeCell ref="C90:C91"/>
    <mergeCell ref="D90:D91"/>
    <mergeCell ref="E90:E91"/>
    <mergeCell ref="A96:A97"/>
    <mergeCell ref="B96:B97"/>
    <mergeCell ref="C96:C97"/>
    <mergeCell ref="D96:D97"/>
    <mergeCell ref="E96:E97"/>
    <mergeCell ref="A94:A95"/>
    <mergeCell ref="B94:B95"/>
    <mergeCell ref="C94:C95"/>
    <mergeCell ref="D94:D95"/>
    <mergeCell ref="E94:E95"/>
    <mergeCell ref="A100:A101"/>
    <mergeCell ref="B100:B101"/>
    <mergeCell ref="C100:C101"/>
    <mergeCell ref="D100:D101"/>
    <mergeCell ref="E100:E101"/>
    <mergeCell ref="A98:A99"/>
    <mergeCell ref="B98:B99"/>
    <mergeCell ref="C98:C99"/>
    <mergeCell ref="D98:D99"/>
    <mergeCell ref="E98:E99"/>
    <mergeCell ref="A105:A107"/>
    <mergeCell ref="B105:B107"/>
    <mergeCell ref="C105:C107"/>
    <mergeCell ref="D105:D107"/>
    <mergeCell ref="E105:E107"/>
    <mergeCell ref="A102:A104"/>
    <mergeCell ref="B102:B104"/>
    <mergeCell ref="C102:C104"/>
    <mergeCell ref="D102:D104"/>
    <mergeCell ref="E102:E104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08:E109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A118:A119"/>
    <mergeCell ref="B118:B119"/>
    <mergeCell ref="C118:C119"/>
    <mergeCell ref="D118:D119"/>
    <mergeCell ref="E118:E119"/>
    <mergeCell ref="A116:A117"/>
    <mergeCell ref="B116:B117"/>
    <mergeCell ref="C116:C117"/>
    <mergeCell ref="D116:D117"/>
    <mergeCell ref="E116:E117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E120:E121"/>
    <mergeCell ref="A126:A127"/>
    <mergeCell ref="B126:B127"/>
    <mergeCell ref="C126:C127"/>
    <mergeCell ref="D126:D127"/>
    <mergeCell ref="E126:E127"/>
    <mergeCell ref="A124:A125"/>
    <mergeCell ref="B124:B125"/>
    <mergeCell ref="C124:C125"/>
    <mergeCell ref="D124:D125"/>
    <mergeCell ref="E124:E125"/>
    <mergeCell ref="A128:A129"/>
    <mergeCell ref="B128:B129"/>
    <mergeCell ref="C128:C129"/>
    <mergeCell ref="D128:D129"/>
    <mergeCell ref="E128:E129"/>
    <mergeCell ref="A130:A131"/>
    <mergeCell ref="B130:B131"/>
    <mergeCell ref="C130:C131"/>
    <mergeCell ref="D130:D131"/>
    <mergeCell ref="E130:E131"/>
    <mergeCell ref="A134:A135"/>
    <mergeCell ref="B134:B135"/>
    <mergeCell ref="C134:C135"/>
    <mergeCell ref="D134:D135"/>
    <mergeCell ref="E134:E135"/>
    <mergeCell ref="A132:A133"/>
    <mergeCell ref="B132:B133"/>
    <mergeCell ref="C132:C133"/>
    <mergeCell ref="D132:D133"/>
    <mergeCell ref="E132:E133"/>
    <mergeCell ref="A138:A139"/>
    <mergeCell ref="B138:B139"/>
    <mergeCell ref="C138:C139"/>
    <mergeCell ref="D138:D139"/>
    <mergeCell ref="E138:E139"/>
    <mergeCell ref="A136:A137"/>
    <mergeCell ref="B136:B137"/>
    <mergeCell ref="C136:C137"/>
    <mergeCell ref="D136:D137"/>
    <mergeCell ref="E136:E137"/>
    <mergeCell ref="A142:A143"/>
    <mergeCell ref="B142:B143"/>
    <mergeCell ref="C142:C143"/>
    <mergeCell ref="D142:D143"/>
    <mergeCell ref="E142:E143"/>
    <mergeCell ref="A140:A141"/>
    <mergeCell ref="B140:B141"/>
    <mergeCell ref="C140:C141"/>
    <mergeCell ref="D140:D141"/>
    <mergeCell ref="E140:E141"/>
    <mergeCell ref="A146:A147"/>
    <mergeCell ref="B146:B147"/>
    <mergeCell ref="C146:C147"/>
    <mergeCell ref="D146:D147"/>
    <mergeCell ref="E146:E147"/>
    <mergeCell ref="A144:A145"/>
    <mergeCell ref="B144:B145"/>
    <mergeCell ref="C144:C145"/>
    <mergeCell ref="D144:D145"/>
    <mergeCell ref="E144:E145"/>
    <mergeCell ref="A150:A151"/>
    <mergeCell ref="B150:B151"/>
    <mergeCell ref="C150:C151"/>
    <mergeCell ref="D150:D151"/>
    <mergeCell ref="E150:E151"/>
    <mergeCell ref="A148:A149"/>
    <mergeCell ref="B148:B149"/>
    <mergeCell ref="C148:C149"/>
    <mergeCell ref="D148:D149"/>
    <mergeCell ref="E148:E149"/>
    <mergeCell ref="A154:A155"/>
    <mergeCell ref="B154:B155"/>
    <mergeCell ref="C154:C155"/>
    <mergeCell ref="D154:D155"/>
    <mergeCell ref="E154:E155"/>
    <mergeCell ref="A152:A153"/>
    <mergeCell ref="B152:B153"/>
    <mergeCell ref="C152:C153"/>
    <mergeCell ref="D152:D153"/>
    <mergeCell ref="E152:E153"/>
    <mergeCell ref="A180:A181"/>
    <mergeCell ref="B180:B181"/>
    <mergeCell ref="C180:C181"/>
    <mergeCell ref="D180:D181"/>
    <mergeCell ref="E180:E181"/>
    <mergeCell ref="A182:A184"/>
    <mergeCell ref="B182:B184"/>
    <mergeCell ref="C182:C184"/>
    <mergeCell ref="D182:D184"/>
    <mergeCell ref="E182:E184"/>
    <mergeCell ref="A219:A221"/>
    <mergeCell ref="B219:B221"/>
    <mergeCell ref="C219:C221"/>
    <mergeCell ref="D219:D221"/>
    <mergeCell ref="E219:E221"/>
    <mergeCell ref="A185:A186"/>
    <mergeCell ref="B185:B186"/>
    <mergeCell ref="C185:C186"/>
    <mergeCell ref="D185:D186"/>
    <mergeCell ref="E185:E186"/>
    <mergeCell ref="D250:D251"/>
    <mergeCell ref="A254:A257"/>
    <mergeCell ref="B254:B257"/>
    <mergeCell ref="C254:C257"/>
    <mergeCell ref="A224:A225"/>
    <mergeCell ref="B224:B225"/>
    <mergeCell ref="C224:C225"/>
    <mergeCell ref="D224:D225"/>
    <mergeCell ref="E224:E225"/>
    <mergeCell ref="A226:A227"/>
    <mergeCell ref="B226:B227"/>
    <mergeCell ref="C226:C227"/>
    <mergeCell ref="D226:D227"/>
    <mergeCell ref="A266:A267"/>
    <mergeCell ref="B266:B267"/>
    <mergeCell ref="C266:C267"/>
    <mergeCell ref="D266:D267"/>
    <mergeCell ref="E262:E263"/>
    <mergeCell ref="A246:A247"/>
    <mergeCell ref="B246:B247"/>
    <mergeCell ref="C246:C247"/>
    <mergeCell ref="D246:D247"/>
    <mergeCell ref="E246:E247"/>
    <mergeCell ref="E250:E251"/>
    <mergeCell ref="A252:A253"/>
    <mergeCell ref="B252:B253"/>
    <mergeCell ref="C252:C253"/>
    <mergeCell ref="D252:D253"/>
    <mergeCell ref="E252:E253"/>
    <mergeCell ref="A248:A249"/>
    <mergeCell ref="B248:B249"/>
    <mergeCell ref="C248:C249"/>
    <mergeCell ref="D248:D249"/>
    <mergeCell ref="E248:E249"/>
    <mergeCell ref="A250:A251"/>
    <mergeCell ref="B250:B251"/>
    <mergeCell ref="C250:C251"/>
    <mergeCell ref="H84:H85"/>
    <mergeCell ref="I84:I85"/>
    <mergeCell ref="A174:A175"/>
    <mergeCell ref="B174:B175"/>
    <mergeCell ref="C174:C175"/>
    <mergeCell ref="D174:D175"/>
    <mergeCell ref="E174:E175"/>
    <mergeCell ref="A172:A173"/>
    <mergeCell ref="B172:B173"/>
    <mergeCell ref="C172:C173"/>
    <mergeCell ref="D172:D173"/>
    <mergeCell ref="E172:E173"/>
    <mergeCell ref="A170:A171"/>
    <mergeCell ref="B170:B171"/>
    <mergeCell ref="C170:C171"/>
    <mergeCell ref="E170:E171"/>
    <mergeCell ref="D170:D171"/>
    <mergeCell ref="A164:A165"/>
    <mergeCell ref="B164:B165"/>
    <mergeCell ref="C164:C165"/>
    <mergeCell ref="D164:D165"/>
    <mergeCell ref="E164:E165"/>
    <mergeCell ref="D158:D159"/>
    <mergeCell ref="E158:E159"/>
    <mergeCell ref="E176:E177"/>
    <mergeCell ref="D80:D81"/>
    <mergeCell ref="E80:E81"/>
    <mergeCell ref="A78:A79"/>
    <mergeCell ref="B78:B79"/>
    <mergeCell ref="C78:C79"/>
    <mergeCell ref="A162:A163"/>
    <mergeCell ref="B162:B163"/>
    <mergeCell ref="C162:C163"/>
    <mergeCell ref="D162:D163"/>
    <mergeCell ref="E162:E163"/>
    <mergeCell ref="A168:A169"/>
    <mergeCell ref="B168:B169"/>
    <mergeCell ref="C168:C169"/>
    <mergeCell ref="D168:D169"/>
    <mergeCell ref="E168:E169"/>
    <mergeCell ref="A166:A167"/>
    <mergeCell ref="A176:A177"/>
    <mergeCell ref="B176:B177"/>
    <mergeCell ref="C176:C177"/>
    <mergeCell ref="D176:D177"/>
    <mergeCell ref="A160:A161"/>
    <mergeCell ref="A158:A159"/>
    <mergeCell ref="A156:A157"/>
    <mergeCell ref="D69:D70"/>
    <mergeCell ref="E69:E70"/>
    <mergeCell ref="A67:A68"/>
    <mergeCell ref="B67:B68"/>
    <mergeCell ref="A62:A64"/>
    <mergeCell ref="B62:B64"/>
    <mergeCell ref="C62:C64"/>
    <mergeCell ref="D62:D64"/>
    <mergeCell ref="E62:E64"/>
    <mergeCell ref="H168:H169"/>
    <mergeCell ref="I168:I169"/>
    <mergeCell ref="F63:F64"/>
    <mergeCell ref="G63:G64"/>
    <mergeCell ref="F75:F76"/>
    <mergeCell ref="G75:G76"/>
    <mergeCell ref="A75:A77"/>
    <mergeCell ref="B75:B77"/>
    <mergeCell ref="C75:C77"/>
    <mergeCell ref="D75:D77"/>
    <mergeCell ref="E75:E77"/>
    <mergeCell ref="A73:A74"/>
    <mergeCell ref="B73:B74"/>
    <mergeCell ref="C73:C74"/>
    <mergeCell ref="D73:D74"/>
    <mergeCell ref="E73:E74"/>
    <mergeCell ref="A71:A72"/>
    <mergeCell ref="B71:B72"/>
    <mergeCell ref="H106:H107"/>
    <mergeCell ref="I106:I107"/>
    <mergeCell ref="H110:H111"/>
    <mergeCell ref="I110:I111"/>
    <mergeCell ref="B166:B167"/>
    <mergeCell ref="C166:C167"/>
    <mergeCell ref="D166:D167"/>
    <mergeCell ref="E166:E167"/>
    <mergeCell ref="B160:B161"/>
    <mergeCell ref="C160:C161"/>
    <mergeCell ref="D160:D161"/>
    <mergeCell ref="E160:E161"/>
    <mergeCell ref="B158:B159"/>
    <mergeCell ref="C158:C159"/>
    <mergeCell ref="B156:B157"/>
    <mergeCell ref="C156:C157"/>
    <mergeCell ref="D156:D157"/>
    <mergeCell ref="E156:E157"/>
    <mergeCell ref="A178:A179"/>
    <mergeCell ref="B178:B179"/>
    <mergeCell ref="C178:C179"/>
    <mergeCell ref="D178:D179"/>
    <mergeCell ref="E178:E179"/>
    <mergeCell ref="H200:H201"/>
    <mergeCell ref="I200:I201"/>
    <mergeCell ref="H202:H203"/>
    <mergeCell ref="I202:I203"/>
    <mergeCell ref="A200:A201"/>
    <mergeCell ref="B200:B201"/>
    <mergeCell ref="C200:C201"/>
    <mergeCell ref="D200:D201"/>
    <mergeCell ref="E200:E201"/>
    <mergeCell ref="A196:A197"/>
    <mergeCell ref="B196:B197"/>
    <mergeCell ref="C196:C197"/>
    <mergeCell ref="D196:D197"/>
    <mergeCell ref="E196:E197"/>
    <mergeCell ref="A198:A199"/>
    <mergeCell ref="B198:B199"/>
    <mergeCell ref="C198:C199"/>
    <mergeCell ref="D198:D199"/>
    <mergeCell ref="E198:E199"/>
    <mergeCell ref="A204:A205"/>
    <mergeCell ref="B204:B205"/>
    <mergeCell ref="C204:C205"/>
    <mergeCell ref="D204:D205"/>
    <mergeCell ref="E204:E205"/>
    <mergeCell ref="A194:A195"/>
    <mergeCell ref="B194:B195"/>
    <mergeCell ref="C194:C195"/>
    <mergeCell ref="D194:D195"/>
    <mergeCell ref="E194:E195"/>
    <mergeCell ref="A202:A203"/>
    <mergeCell ref="B202:B203"/>
    <mergeCell ref="C202:C203"/>
    <mergeCell ref="D202:D203"/>
    <mergeCell ref="E202:E203"/>
    <mergeCell ref="A192:A193"/>
    <mergeCell ref="B192:B193"/>
    <mergeCell ref="C192:C193"/>
    <mergeCell ref="D192:D193"/>
    <mergeCell ref="E192:E193"/>
    <mergeCell ref="A187:A188"/>
    <mergeCell ref="B187:B188"/>
    <mergeCell ref="C187:C188"/>
    <mergeCell ref="D187:D188"/>
    <mergeCell ref="E187:E188"/>
    <mergeCell ref="A189:A191"/>
    <mergeCell ref="B189:B191"/>
    <mergeCell ref="C189:C191"/>
    <mergeCell ref="D189:D191"/>
    <mergeCell ref="E189:E191"/>
    <mergeCell ref="A211:A212"/>
    <mergeCell ref="B211:B212"/>
    <mergeCell ref="C211:C212"/>
    <mergeCell ref="D211:D212"/>
    <mergeCell ref="E211:E212"/>
    <mergeCell ref="A206:A207"/>
    <mergeCell ref="B206:B207"/>
    <mergeCell ref="C206:C207"/>
    <mergeCell ref="D206:D207"/>
    <mergeCell ref="E206:E207"/>
    <mergeCell ref="A208:A210"/>
    <mergeCell ref="B208:B210"/>
    <mergeCell ref="C208:C210"/>
    <mergeCell ref="D208:D210"/>
    <mergeCell ref="E208:E210"/>
    <mergeCell ref="B242:B245"/>
    <mergeCell ref="C242:C245"/>
    <mergeCell ref="D242:D245"/>
    <mergeCell ref="E242:E245"/>
    <mergeCell ref="A213:A214"/>
    <mergeCell ref="B213:B214"/>
    <mergeCell ref="C213:C214"/>
    <mergeCell ref="D213:D214"/>
    <mergeCell ref="E213:E214"/>
    <mergeCell ref="A222:A223"/>
    <mergeCell ref="B222:B223"/>
    <mergeCell ref="C222:C223"/>
    <mergeCell ref="D222:D223"/>
    <mergeCell ref="E222:E223"/>
    <mergeCell ref="A215:A216"/>
    <mergeCell ref="B215:B216"/>
    <mergeCell ref="C215:C216"/>
    <mergeCell ref="D215:D216"/>
    <mergeCell ref="E215:E216"/>
    <mergeCell ref="A217:A218"/>
    <mergeCell ref="B217:B218"/>
    <mergeCell ref="C217:C218"/>
    <mergeCell ref="D217:D218"/>
    <mergeCell ref="E217:E218"/>
    <mergeCell ref="A236:A237"/>
    <mergeCell ref="B236:B237"/>
    <mergeCell ref="C236:C237"/>
    <mergeCell ref="D254:D257"/>
    <mergeCell ref="E254:E257"/>
    <mergeCell ref="F254:F255"/>
    <mergeCell ref="G254:G255"/>
    <mergeCell ref="F256:F257"/>
    <mergeCell ref="G256:G257"/>
    <mergeCell ref="F242:F243"/>
    <mergeCell ref="G242:G243"/>
    <mergeCell ref="F244:F245"/>
    <mergeCell ref="G244:G245"/>
    <mergeCell ref="A238:A239"/>
    <mergeCell ref="B238:B239"/>
    <mergeCell ref="C238:C239"/>
    <mergeCell ref="D238:D239"/>
    <mergeCell ref="E238:E239"/>
    <mergeCell ref="A240:A241"/>
    <mergeCell ref="B240:B241"/>
    <mergeCell ref="C240:C241"/>
    <mergeCell ref="D240:D241"/>
    <mergeCell ref="E240:E241"/>
    <mergeCell ref="A242:A245"/>
    <mergeCell ref="A258:A259"/>
    <mergeCell ref="B258:B259"/>
    <mergeCell ref="C258:C259"/>
    <mergeCell ref="D258:D259"/>
    <mergeCell ref="E258:E259"/>
    <mergeCell ref="A260:A261"/>
    <mergeCell ref="B260:B261"/>
    <mergeCell ref="C260:C261"/>
    <mergeCell ref="D260:D261"/>
    <mergeCell ref="E260:E261"/>
    <mergeCell ref="A262:A263"/>
    <mergeCell ref="B262:B263"/>
    <mergeCell ref="C262:C263"/>
    <mergeCell ref="A272:A273"/>
    <mergeCell ref="B272:B273"/>
    <mergeCell ref="C272:C273"/>
    <mergeCell ref="D272:D273"/>
    <mergeCell ref="E272:E273"/>
    <mergeCell ref="A270:A271"/>
    <mergeCell ref="B270:B271"/>
    <mergeCell ref="C270:C271"/>
    <mergeCell ref="D270:D271"/>
    <mergeCell ref="E270:E271"/>
    <mergeCell ref="E266:E267"/>
    <mergeCell ref="A268:A269"/>
    <mergeCell ref="B268:B269"/>
    <mergeCell ref="C268:C269"/>
    <mergeCell ref="D268:D269"/>
    <mergeCell ref="E268:E269"/>
    <mergeCell ref="A264:A265"/>
    <mergeCell ref="B264:B265"/>
    <mergeCell ref="C264:C265"/>
    <mergeCell ref="D264:D265"/>
    <mergeCell ref="E264:E265"/>
    <mergeCell ref="A284:A285"/>
    <mergeCell ref="B284:B285"/>
    <mergeCell ref="C284:C285"/>
    <mergeCell ref="D284:D285"/>
    <mergeCell ref="E284:E285"/>
    <mergeCell ref="A274:A275"/>
    <mergeCell ref="B274:B275"/>
    <mergeCell ref="C274:C275"/>
    <mergeCell ref="D274:D275"/>
    <mergeCell ref="E274:E275"/>
    <mergeCell ref="A276:A277"/>
    <mergeCell ref="B276:B277"/>
    <mergeCell ref="C276:C277"/>
    <mergeCell ref="D276:D277"/>
    <mergeCell ref="E276:E277"/>
    <mergeCell ref="A278:A280"/>
    <mergeCell ref="B278:B280"/>
    <mergeCell ref="C278:C280"/>
    <mergeCell ref="D278:D280"/>
    <mergeCell ref="E278:E280"/>
    <mergeCell ref="F279:F280"/>
    <mergeCell ref="G279:G280"/>
    <mergeCell ref="A281:A283"/>
    <mergeCell ref="B281:B283"/>
    <mergeCell ref="C281:C283"/>
    <mergeCell ref="D281:D283"/>
    <mergeCell ref="E281:E283"/>
    <mergeCell ref="F282:F283"/>
    <mergeCell ref="G282:G283"/>
    <mergeCell ref="A286:A288"/>
    <mergeCell ref="B286:B288"/>
    <mergeCell ref="C286:C288"/>
    <mergeCell ref="D286:D288"/>
    <mergeCell ref="E286:E288"/>
    <mergeCell ref="H286:H287"/>
    <mergeCell ref="I286:I287"/>
    <mergeCell ref="F287:F288"/>
    <mergeCell ref="G287:G288"/>
    <mergeCell ref="H289:H290"/>
    <mergeCell ref="I289:I290"/>
    <mergeCell ref="A291:A293"/>
    <mergeCell ref="B291:B293"/>
    <mergeCell ref="C291:C293"/>
    <mergeCell ref="D291:D293"/>
    <mergeCell ref="E291:E293"/>
    <mergeCell ref="H291:H292"/>
    <mergeCell ref="I291:I292"/>
    <mergeCell ref="F292:F293"/>
    <mergeCell ref="G292:G293"/>
    <mergeCell ref="A289:A290"/>
    <mergeCell ref="B289:B290"/>
    <mergeCell ref="C289:C290"/>
    <mergeCell ref="D289:D290"/>
    <mergeCell ref="E289:E290"/>
    <mergeCell ref="A294:A296"/>
    <mergeCell ref="B294:B296"/>
    <mergeCell ref="C294:C296"/>
    <mergeCell ref="D294:D296"/>
    <mergeCell ref="E294:E296"/>
    <mergeCell ref="F295:F296"/>
    <mergeCell ref="G295:G296"/>
    <mergeCell ref="A305:A307"/>
    <mergeCell ref="B305:B307"/>
    <mergeCell ref="C305:C307"/>
    <mergeCell ref="D305:D307"/>
    <mergeCell ref="E305:E307"/>
    <mergeCell ref="F306:F307"/>
    <mergeCell ref="G306:G307"/>
    <mergeCell ref="A301:A302"/>
    <mergeCell ref="B301:B302"/>
    <mergeCell ref="C301:C302"/>
    <mergeCell ref="D301:D302"/>
    <mergeCell ref="E301:E302"/>
    <mergeCell ref="A297:A298"/>
    <mergeCell ref="B297:B298"/>
    <mergeCell ref="C297:C298"/>
    <mergeCell ref="D297:D298"/>
    <mergeCell ref="E297:E298"/>
    <mergeCell ref="A308:A309"/>
    <mergeCell ref="B308:B309"/>
    <mergeCell ref="C308:C309"/>
    <mergeCell ref="D308:D309"/>
    <mergeCell ref="E308:E309"/>
    <mergeCell ref="H308:H309"/>
    <mergeCell ref="I308:I309"/>
    <mergeCell ref="A310:A312"/>
    <mergeCell ref="B310:B312"/>
    <mergeCell ref="C310:C312"/>
    <mergeCell ref="D310:D312"/>
    <mergeCell ref="E310:E312"/>
    <mergeCell ref="H310:H311"/>
    <mergeCell ref="I310:I311"/>
    <mergeCell ref="F311:F312"/>
    <mergeCell ref="G311:G312"/>
    <mergeCell ref="H318:H319"/>
    <mergeCell ref="I318:I319"/>
    <mergeCell ref="A320:A321"/>
    <mergeCell ref="B320:B321"/>
    <mergeCell ref="C320:C321"/>
    <mergeCell ref="D320:D321"/>
    <mergeCell ref="E320:E321"/>
    <mergeCell ref="A313:A314"/>
    <mergeCell ref="B313:B314"/>
    <mergeCell ref="C313:C314"/>
    <mergeCell ref="D313:D314"/>
    <mergeCell ref="E313:E314"/>
    <mergeCell ref="H313:H314"/>
    <mergeCell ref="I313:I314"/>
    <mergeCell ref="A315:A317"/>
    <mergeCell ref="B315:B317"/>
    <mergeCell ref="C315:C317"/>
    <mergeCell ref="D315:D317"/>
    <mergeCell ref="E315:E317"/>
    <mergeCell ref="H315:H316"/>
    <mergeCell ref="I315:I316"/>
    <mergeCell ref="F316:F317"/>
    <mergeCell ref="G316:G317"/>
    <mergeCell ref="A322:A323"/>
    <mergeCell ref="B322:B323"/>
    <mergeCell ref="C322:C323"/>
    <mergeCell ref="D322:D323"/>
    <mergeCell ref="E322:E323"/>
    <mergeCell ref="A318:A319"/>
    <mergeCell ref="B318:B319"/>
    <mergeCell ref="C318:C319"/>
    <mergeCell ref="D318:D319"/>
    <mergeCell ref="E318:E319"/>
  </mergeCells>
  <pageMargins left="0.65406249999999999" right="0.42656250000000001" top="0.61614583333333328" bottom="0.45833333333333331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2014-12-25T08:25:57Z</dcterms:modified>
</cp:coreProperties>
</file>